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i\Documents\Osborne\Q22\MATS\Tutorial\Chapter 9 Cash Budgeting\"/>
    </mc:Choice>
  </mc:AlternateContent>
  <xr:revisionPtr revIDLastSave="0" documentId="8_{CDC9611F-31BB-45A1-A832-5418190C0FE0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Pantry in a Pot information" sheetId="3" r:id="rId1"/>
    <sheet name="Pantry in a Pot cash flow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4" l="1"/>
  <c r="A12" i="4"/>
  <c r="A11" i="4"/>
  <c r="A10" i="4"/>
  <c r="C13" i="4"/>
  <c r="D13" i="4"/>
  <c r="E13" i="4"/>
  <c r="F13" i="4"/>
  <c r="G13" i="4"/>
  <c r="B13" i="4"/>
  <c r="C20" i="3"/>
  <c r="C12" i="4" s="1"/>
  <c r="D20" i="3"/>
  <c r="D12" i="4" s="1"/>
  <c r="E20" i="3"/>
  <c r="E12" i="4" s="1"/>
  <c r="F20" i="3"/>
  <c r="F12" i="4" s="1"/>
  <c r="G20" i="3"/>
  <c r="G12" i="4" s="1"/>
  <c r="B20" i="3"/>
  <c r="H19" i="3"/>
  <c r="F11" i="4"/>
  <c r="G11" i="4"/>
  <c r="D10" i="4"/>
  <c r="E10" i="4"/>
  <c r="F10" i="4"/>
  <c r="G10" i="4"/>
  <c r="C10" i="4"/>
  <c r="B10" i="4"/>
  <c r="E6" i="4"/>
  <c r="F6" i="4"/>
  <c r="G6" i="4"/>
  <c r="D6" i="4"/>
  <c r="C6" i="4"/>
  <c r="A1" i="4"/>
  <c r="C5" i="4"/>
  <c r="D5" i="4"/>
  <c r="E5" i="4"/>
  <c r="F5" i="4"/>
  <c r="G5" i="4"/>
  <c r="G8" i="4" s="1"/>
  <c r="B5" i="4"/>
  <c r="H12" i="3"/>
  <c r="H9" i="3"/>
  <c r="H8" i="3"/>
  <c r="C15" i="3"/>
  <c r="C11" i="4" s="1"/>
  <c r="D15" i="3"/>
  <c r="D11" i="4" s="1"/>
  <c r="E15" i="3"/>
  <c r="E11" i="4" s="1"/>
  <c r="B15" i="3"/>
  <c r="B11" i="4" s="1"/>
  <c r="G16" i="4" l="1"/>
  <c r="G17" i="4" s="1"/>
  <c r="F8" i="4"/>
  <c r="H20" i="3"/>
  <c r="B12" i="4"/>
  <c r="E16" i="4"/>
  <c r="B8" i="4"/>
  <c r="D8" i="4"/>
  <c r="C8" i="4"/>
  <c r="C16" i="4"/>
  <c r="D16" i="4"/>
  <c r="E8" i="4"/>
  <c r="F16" i="4"/>
  <c r="F17" i="4" l="1"/>
  <c r="E17" i="4"/>
  <c r="D17" i="4"/>
  <c r="C17" i="4"/>
  <c r="H18" i="3"/>
  <c r="H15" i="3" l="1"/>
  <c r="H21" i="3"/>
  <c r="B16" i="4" l="1"/>
  <c r="B17" i="4" s="1"/>
  <c r="B19" i="4" l="1"/>
  <c r="C18" i="4" s="1"/>
  <c r="C19" i="4" s="1"/>
  <c r="D18" i="4" s="1"/>
  <c r="D19" i="4" s="1"/>
  <c r="E18" i="4" s="1"/>
  <c r="E19" i="4" s="1"/>
  <c r="F18" i="4" s="1"/>
  <c r="F19" i="4" s="1"/>
  <c r="G18" i="4" s="1"/>
  <c r="G19" i="4" s="1"/>
</calcChain>
</file>

<file path=xl/sharedStrings.xml><?xml version="1.0" encoding="utf-8"?>
<sst xmlns="http://schemas.openxmlformats.org/spreadsheetml/2006/main" count="96" uniqueCount="35">
  <si>
    <t>May</t>
  </si>
  <si>
    <t>Payments</t>
  </si>
  <si>
    <t>Total</t>
  </si>
  <si>
    <t>Other</t>
  </si>
  <si>
    <t>Credit sales</t>
  </si>
  <si>
    <t>Cash sales</t>
  </si>
  <si>
    <t>Receipts</t>
  </si>
  <si>
    <t xml:space="preserve">Credit sales </t>
  </si>
  <si>
    <t>£</t>
  </si>
  <si>
    <t>Labour costs</t>
  </si>
  <si>
    <t>Non-current assets</t>
  </si>
  <si>
    <t>Net cash flow</t>
  </si>
  <si>
    <t>Total receipts</t>
  </si>
  <si>
    <t>Total payments</t>
  </si>
  <si>
    <t>Jan</t>
  </si>
  <si>
    <t>Feb</t>
  </si>
  <si>
    <t>Mar</t>
  </si>
  <si>
    <t>Apr</t>
  </si>
  <si>
    <t>Jun</t>
  </si>
  <si>
    <t>Credit sales:</t>
  </si>
  <si>
    <t>% of customer who pay on 30 days:</t>
  </si>
  <si>
    <t>% of customers who pay on 60 days:</t>
  </si>
  <si>
    <t>Pantry in a Pot cash flow forecast</t>
  </si>
  <si>
    <t>Month of sale</t>
  </si>
  <si>
    <t>Month of purchase</t>
  </si>
  <si>
    <t>Purchases (on credit)</t>
  </si>
  <si>
    <t>Wages and salaries</t>
  </si>
  <si>
    <t xml:space="preserve">Overhead costs </t>
  </si>
  <si>
    <t>Adminstration, marketing and distribution</t>
  </si>
  <si>
    <t>Depreciation</t>
  </si>
  <si>
    <t>Loan repayment</t>
  </si>
  <si>
    <t>Production overheads (exc dep'n )</t>
  </si>
  <si>
    <t>Production overheads (inc dep'n)</t>
  </si>
  <si>
    <t>Opening bank balance</t>
  </si>
  <si>
    <t>Closing bank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</si>
</sst>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&quot;£&quot;#,##0"/>
    <numFmt numFmtId="166" formatCode="[$-F800]dddd\,\ mmmm\ dd\,\ yyyy"/>
  </numFmts>
  <fonts count="8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3" borderId="0" xfId="0" applyFill="1"/>
    <xf numFmtId="0" fontId="5" fillId="3" borderId="0" xfId="0" applyFont="1" applyFill="1"/>
    <xf numFmtId="9" fontId="5" fillId="3" borderId="0" xfId="2" applyFont="1" applyFill="1"/>
    <xf numFmtId="9" fontId="5" fillId="3" borderId="0" xfId="2" applyFont="1" applyFill="1" applyAlignment="1">
      <alignment horizontal="right" vertical="top" wrapText="1"/>
    </xf>
    <xf numFmtId="0" fontId="5" fillId="0" borderId="0" xfId="0" applyFont="1" applyFill="1"/>
    <xf numFmtId="165" fontId="0" fillId="3" borderId="2" xfId="0" applyNumberFormat="1" applyFill="1" applyBorder="1" applyAlignment="1">
      <alignment horizontal="right"/>
    </xf>
    <xf numFmtId="0" fontId="5" fillId="3" borderId="2" xfId="0" applyFont="1" applyFill="1" applyBorder="1"/>
    <xf numFmtId="0" fontId="0" fillId="3" borderId="2" xfId="0" applyFill="1" applyBorder="1"/>
    <xf numFmtId="0" fontId="0" fillId="3" borderId="2" xfId="0" applyFill="1" applyBorder="1" applyAlignment="1">
      <alignment horizontal="center" wrapText="1"/>
    </xf>
    <xf numFmtId="17" fontId="0" fillId="3" borderId="2" xfId="0" applyNumberFormat="1" applyFill="1" applyBorder="1" applyAlignment="1">
      <alignment horizontal="center"/>
    </xf>
    <xf numFmtId="164" fontId="3" fillId="3" borderId="2" xfId="1" applyNumberFormat="1" applyFont="1" applyFill="1" applyBorder="1"/>
    <xf numFmtId="0" fontId="0" fillId="4" borderId="2" xfId="0" applyFill="1" applyBorder="1"/>
    <xf numFmtId="164" fontId="0" fillId="4" borderId="2" xfId="1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2" xfId="0" applyFill="1" applyBorder="1" applyAlignment="1">
      <alignment horizontal="center" wrapText="1"/>
    </xf>
    <xf numFmtId="17" fontId="0" fillId="2" borderId="2" xfId="0" applyNumberFormat="1" applyFill="1" applyBorder="1" applyAlignment="1">
      <alignment horizontal="center"/>
    </xf>
    <xf numFmtId="164" fontId="0" fillId="2" borderId="2" xfId="1" applyNumberFormat="1" applyFont="1" applyFill="1" applyBorder="1"/>
    <xf numFmtId="164" fontId="3" fillId="2" borderId="2" xfId="1" applyNumberFormat="1" applyFont="1" applyFill="1" applyBorder="1"/>
    <xf numFmtId="0" fontId="7" fillId="0" borderId="0" xfId="0" applyFont="1" applyFill="1"/>
    <xf numFmtId="164" fontId="3" fillId="0" borderId="0" xfId="1" applyNumberFormat="1" applyFont="1" applyBorder="1"/>
    <xf numFmtId="0" fontId="0" fillId="5" borderId="2" xfId="0" applyFill="1" applyBorder="1"/>
    <xf numFmtId="17" fontId="0" fillId="5" borderId="2" xfId="0" applyNumberFormat="1" applyFill="1" applyBorder="1" applyAlignment="1">
      <alignment horizontal="center"/>
    </xf>
    <xf numFmtId="0" fontId="0" fillId="5" borderId="2" xfId="0" applyFill="1" applyBorder="1" applyAlignment="1">
      <alignment wrapText="1"/>
    </xf>
    <xf numFmtId="164" fontId="3" fillId="5" borderId="2" xfId="1" applyNumberFormat="1" applyFont="1" applyFill="1" applyBorder="1"/>
    <xf numFmtId="0" fontId="4" fillId="3" borderId="2" xfId="0" applyFont="1" applyFill="1" applyBorder="1"/>
    <xf numFmtId="17" fontId="4" fillId="3" borderId="2" xfId="0" applyNumberFormat="1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4" borderId="2" xfId="0" applyFont="1" applyFill="1" applyBorder="1"/>
    <xf numFmtId="17" fontId="4" fillId="4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/>
    <xf numFmtId="17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5" borderId="2" xfId="0" applyFont="1" applyFill="1" applyBorder="1"/>
    <xf numFmtId="17" fontId="4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0" fillId="4" borderId="2" xfId="0" applyFont="1" applyFill="1" applyBorder="1"/>
    <xf numFmtId="17" fontId="0" fillId="4" borderId="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Alignment="1">
      <alignment horizontal="left" vertical="top" wrapText="1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166" fontId="5" fillId="0" borderId="0" xfId="0" quotePrefix="1" applyNumberFormat="1" applyFont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/>
    <xf numFmtId="0" fontId="0" fillId="0" borderId="0" xfId="0" applyProtection="1"/>
    <xf numFmtId="3" fontId="3" fillId="0" borderId="0" xfId="0" applyNumberFormat="1" applyFont="1" applyProtection="1"/>
    <xf numFmtId="3" fontId="3" fillId="0" borderId="0" xfId="0" applyNumberFormat="1" applyFont="1" applyFill="1" applyProtection="1"/>
    <xf numFmtId="0" fontId="0" fillId="0" borderId="0" xfId="0" applyBorder="1" applyProtection="1"/>
    <xf numFmtId="3" fontId="3" fillId="0" borderId="1" xfId="0" applyNumberFormat="1" applyFont="1" applyBorder="1" applyProtection="1"/>
    <xf numFmtId="0" fontId="0" fillId="0" borderId="0" xfId="0" applyFill="1" applyBorder="1" applyProtection="1"/>
    <xf numFmtId="3" fontId="3" fillId="0" borderId="3" xfId="0" applyNumberFormat="1" applyFont="1" applyBorder="1" applyProtection="1"/>
  </cellXfs>
  <cellStyles count="3">
    <cellStyle name="Comma" xfId="1" builtinId="3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3"/>
  <sheetViews>
    <sheetView topLeftCell="A4" zoomScaleNormal="100" workbookViewId="0">
      <selection activeCell="D28" sqref="D28"/>
    </sheetView>
  </sheetViews>
  <sheetFormatPr defaultRowHeight="14.5" x14ac:dyDescent="0.35"/>
  <cols>
    <col min="1" max="1" width="38.54296875" customWidth="1"/>
    <col min="2" max="2" width="10.54296875" customWidth="1"/>
    <col min="3" max="3" width="11.6328125" bestFit="1" customWidth="1"/>
    <col min="4" max="4" width="9.81640625" customWidth="1"/>
    <col min="5" max="5" width="10.81640625" customWidth="1"/>
    <col min="6" max="7" width="11.81640625" bestFit="1" customWidth="1"/>
    <col min="8" max="8" width="11.08984375" bestFit="1" customWidth="1"/>
    <col min="9" max="9" width="13.453125" bestFit="1" customWidth="1"/>
    <col min="10" max="10" width="16.1796875" customWidth="1"/>
    <col min="11" max="11" width="11.6328125" bestFit="1" customWidth="1"/>
    <col min="12" max="16" width="11.7265625" bestFit="1" customWidth="1"/>
    <col min="17" max="20" width="11.453125" bestFit="1" customWidth="1"/>
  </cols>
  <sheetData>
    <row r="1" spans="1:23" ht="18.5" x14ac:dyDescent="0.45">
      <c r="A1" s="24" t="s">
        <v>22</v>
      </c>
      <c r="B1" s="10"/>
    </row>
    <row r="2" spans="1:23" x14ac:dyDescent="0.35">
      <c r="A2" s="7" t="s">
        <v>19</v>
      </c>
      <c r="B2" s="7"/>
      <c r="C2" s="6"/>
      <c r="D2" s="6"/>
      <c r="E2" s="6"/>
      <c r="F2" s="6"/>
      <c r="G2" s="6"/>
      <c r="H2" s="6"/>
    </row>
    <row r="3" spans="1:23" x14ac:dyDescent="0.35">
      <c r="A3" s="7" t="s">
        <v>20</v>
      </c>
      <c r="B3" s="8">
        <v>0.9</v>
      </c>
      <c r="C3" s="6"/>
      <c r="D3" s="6"/>
      <c r="E3" s="6"/>
      <c r="F3" s="6"/>
      <c r="G3" s="6"/>
      <c r="H3" s="6"/>
    </row>
    <row r="4" spans="1:23" x14ac:dyDescent="0.35">
      <c r="A4" s="7" t="s">
        <v>21</v>
      </c>
      <c r="B4" s="9">
        <v>0.1</v>
      </c>
      <c r="C4" s="6"/>
      <c r="D4" s="6"/>
      <c r="E4" s="6"/>
      <c r="F4" s="6"/>
      <c r="G4" s="6"/>
      <c r="H4" s="6"/>
      <c r="L4" s="1"/>
      <c r="M4" s="1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x14ac:dyDescent="0.35">
      <c r="A5" s="7"/>
      <c r="B5" s="9"/>
      <c r="C5" s="6"/>
      <c r="D5" s="6"/>
      <c r="E5" s="6"/>
      <c r="F5" s="6"/>
      <c r="G5" s="6"/>
      <c r="H5" s="6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x14ac:dyDescent="0.35">
      <c r="A6" s="30" t="s">
        <v>23</v>
      </c>
      <c r="B6" s="31" t="s">
        <v>14</v>
      </c>
      <c r="C6" s="31" t="s">
        <v>15</v>
      </c>
      <c r="D6" s="31" t="s">
        <v>16</v>
      </c>
      <c r="E6" s="31" t="s">
        <v>17</v>
      </c>
      <c r="F6" s="31" t="s">
        <v>0</v>
      </c>
      <c r="G6" s="31" t="s">
        <v>18</v>
      </c>
      <c r="H6" s="32" t="s">
        <v>2</v>
      </c>
      <c r="L6" s="1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35">
      <c r="A7" s="12"/>
      <c r="B7" s="14" t="s">
        <v>8</v>
      </c>
      <c r="C7" s="14" t="s">
        <v>8</v>
      </c>
      <c r="D7" s="14" t="s">
        <v>8</v>
      </c>
      <c r="E7" s="14" t="s">
        <v>8</v>
      </c>
      <c r="F7" s="14" t="s">
        <v>8</v>
      </c>
      <c r="G7" s="14" t="s">
        <v>8</v>
      </c>
      <c r="H7" s="15" t="s">
        <v>8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x14ac:dyDescent="0.35">
      <c r="A8" s="13" t="s">
        <v>5</v>
      </c>
      <c r="B8" s="11">
        <v>0</v>
      </c>
      <c r="C8" s="11">
        <v>7340</v>
      </c>
      <c r="D8" s="11">
        <v>25080</v>
      </c>
      <c r="E8" s="11">
        <v>27010</v>
      </c>
      <c r="F8" s="11">
        <v>28560</v>
      </c>
      <c r="G8" s="11">
        <v>32400</v>
      </c>
      <c r="H8" s="16">
        <f>SUM(B8:G8)</f>
        <v>120390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x14ac:dyDescent="0.35">
      <c r="A9" s="13" t="s">
        <v>7</v>
      </c>
      <c r="B9" s="11">
        <v>5600</v>
      </c>
      <c r="C9" s="11">
        <v>14450</v>
      </c>
      <c r="D9" s="11">
        <v>57840</v>
      </c>
      <c r="E9" s="11">
        <v>61600</v>
      </c>
      <c r="F9" s="11">
        <v>82500</v>
      </c>
      <c r="G9" s="11">
        <v>87100</v>
      </c>
      <c r="H9" s="16">
        <f>SUM(B9:G9)</f>
        <v>309090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x14ac:dyDescent="0.35">
      <c r="A10" s="33" t="s">
        <v>24</v>
      </c>
      <c r="B10" s="34" t="s">
        <v>14</v>
      </c>
      <c r="C10" s="34" t="s">
        <v>15</v>
      </c>
      <c r="D10" s="34" t="s">
        <v>16</v>
      </c>
      <c r="E10" s="34" t="s">
        <v>17</v>
      </c>
      <c r="F10" s="34" t="s">
        <v>0</v>
      </c>
      <c r="G10" s="34" t="s">
        <v>18</v>
      </c>
      <c r="H10" s="34" t="s">
        <v>2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43" customFormat="1" x14ac:dyDescent="0.35">
      <c r="A11" s="41"/>
      <c r="B11" s="42" t="s">
        <v>8</v>
      </c>
      <c r="C11" s="42" t="s">
        <v>8</v>
      </c>
      <c r="D11" s="42" t="s">
        <v>8</v>
      </c>
      <c r="E11" s="42" t="s">
        <v>8</v>
      </c>
      <c r="F11" s="42" t="s">
        <v>8</v>
      </c>
      <c r="G11" s="42" t="s">
        <v>8</v>
      </c>
      <c r="H11" s="42" t="s">
        <v>8</v>
      </c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1:23" x14ac:dyDescent="0.35">
      <c r="A12" s="17" t="s">
        <v>25</v>
      </c>
      <c r="B12" s="18">
        <v>24614</v>
      </c>
      <c r="C12" s="18">
        <v>25827</v>
      </c>
      <c r="D12" s="18">
        <v>34579</v>
      </c>
      <c r="E12" s="18">
        <v>36954</v>
      </c>
      <c r="F12" s="18">
        <v>40528</v>
      </c>
      <c r="G12" s="18">
        <v>44576</v>
      </c>
      <c r="H12" s="18">
        <f>SUM(B12:G12)</f>
        <v>207078</v>
      </c>
      <c r="M12" s="5"/>
      <c r="N12" s="5"/>
      <c r="O12" s="5"/>
      <c r="P12" s="5"/>
      <c r="Q12" s="4"/>
      <c r="R12" s="4"/>
      <c r="S12" s="4"/>
      <c r="T12" s="4"/>
      <c r="U12" s="4"/>
      <c r="V12" s="4"/>
      <c r="W12" s="4"/>
    </row>
    <row r="13" spans="1:23" x14ac:dyDescent="0.35">
      <c r="A13" s="35" t="s">
        <v>9</v>
      </c>
      <c r="B13" s="36" t="s">
        <v>14</v>
      </c>
      <c r="C13" s="36" t="s">
        <v>15</v>
      </c>
      <c r="D13" s="36" t="s">
        <v>16</v>
      </c>
      <c r="E13" s="36" t="s">
        <v>17</v>
      </c>
      <c r="F13" s="36" t="s">
        <v>0</v>
      </c>
      <c r="G13" s="36" t="s">
        <v>18</v>
      </c>
      <c r="H13" s="37" t="s">
        <v>2</v>
      </c>
      <c r="M13" s="5"/>
      <c r="N13" s="5"/>
      <c r="O13" s="5"/>
      <c r="P13" s="5"/>
      <c r="Q13" s="4"/>
      <c r="R13" s="4"/>
      <c r="S13" s="4"/>
      <c r="T13" s="4"/>
      <c r="U13" s="4"/>
      <c r="V13" s="4"/>
      <c r="W13" s="4"/>
    </row>
    <row r="14" spans="1:23" x14ac:dyDescent="0.35">
      <c r="A14" s="19"/>
      <c r="B14" s="20" t="s">
        <v>8</v>
      </c>
      <c r="C14" s="20" t="s">
        <v>8</v>
      </c>
      <c r="D14" s="20" t="s">
        <v>8</v>
      </c>
      <c r="E14" s="20" t="s">
        <v>8</v>
      </c>
      <c r="F14" s="20" t="s">
        <v>8</v>
      </c>
      <c r="G14" s="20" t="s">
        <v>8</v>
      </c>
      <c r="H14" s="21" t="s">
        <v>8</v>
      </c>
      <c r="M14" s="5"/>
      <c r="N14" s="5"/>
      <c r="O14" s="5"/>
      <c r="P14" s="5"/>
      <c r="Q14" s="4"/>
      <c r="R14" s="4"/>
      <c r="S14" s="4"/>
      <c r="T14" s="4"/>
      <c r="U14" s="4"/>
      <c r="V14" s="4"/>
      <c r="W14" s="4"/>
    </row>
    <row r="15" spans="1:23" x14ac:dyDescent="0.35">
      <c r="A15" s="19" t="s">
        <v>26</v>
      </c>
      <c r="B15" s="22">
        <f>0.2*(D8+D9)</f>
        <v>16584</v>
      </c>
      <c r="C15" s="22">
        <f>0.2*(E8+E9)</f>
        <v>17722</v>
      </c>
      <c r="D15" s="22">
        <f>0.2*(F8+F9)</f>
        <v>22212</v>
      </c>
      <c r="E15" s="22">
        <f>0.2*(G8+G9)</f>
        <v>23900</v>
      </c>
      <c r="F15" s="22">
        <v>25487</v>
      </c>
      <c r="G15" s="22">
        <v>26589</v>
      </c>
      <c r="H15" s="23">
        <f>SUM(B15:G15)</f>
        <v>132494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x14ac:dyDescent="0.35">
      <c r="A16" s="38" t="s">
        <v>27</v>
      </c>
      <c r="B16" s="39" t="s">
        <v>14</v>
      </c>
      <c r="C16" s="39" t="s">
        <v>15</v>
      </c>
      <c r="D16" s="39" t="s">
        <v>16</v>
      </c>
      <c r="E16" s="39" t="s">
        <v>17</v>
      </c>
      <c r="F16" s="39" t="s">
        <v>0</v>
      </c>
      <c r="G16" s="39" t="s">
        <v>18</v>
      </c>
      <c r="H16" s="40" t="s">
        <v>2</v>
      </c>
      <c r="I16" s="1"/>
    </row>
    <row r="17" spans="1:9" x14ac:dyDescent="0.35">
      <c r="A17" s="26"/>
      <c r="B17" s="27" t="s">
        <v>8</v>
      </c>
      <c r="C17" s="27" t="s">
        <v>8</v>
      </c>
      <c r="D17" s="27" t="s">
        <v>8</v>
      </c>
      <c r="E17" s="27" t="s">
        <v>8</v>
      </c>
      <c r="F17" s="27" t="s">
        <v>8</v>
      </c>
      <c r="G17" s="27" t="s">
        <v>8</v>
      </c>
      <c r="H17" s="27" t="s">
        <v>8</v>
      </c>
      <c r="I17" s="1"/>
    </row>
    <row r="18" spans="1:9" x14ac:dyDescent="0.35">
      <c r="A18" s="28" t="s">
        <v>32</v>
      </c>
      <c r="B18" s="29">
        <v>6600</v>
      </c>
      <c r="C18" s="29">
        <v>6600</v>
      </c>
      <c r="D18" s="29">
        <v>6600</v>
      </c>
      <c r="E18" s="29">
        <v>6600</v>
      </c>
      <c r="F18" s="29">
        <v>6600</v>
      </c>
      <c r="G18" s="29">
        <v>6600</v>
      </c>
      <c r="H18" s="29">
        <f>SUM(B18:G18)</f>
        <v>39600</v>
      </c>
      <c r="I18" s="1"/>
    </row>
    <row r="19" spans="1:9" x14ac:dyDescent="0.35">
      <c r="A19" s="28" t="s">
        <v>29</v>
      </c>
      <c r="B19" s="29">
        <v>1400</v>
      </c>
      <c r="C19" s="29">
        <v>1400</v>
      </c>
      <c r="D19" s="29">
        <v>1400</v>
      </c>
      <c r="E19" s="29">
        <v>1400</v>
      </c>
      <c r="F19" s="29">
        <v>1400</v>
      </c>
      <c r="G19" s="29">
        <v>1400</v>
      </c>
      <c r="H19" s="29">
        <f t="shared" ref="H19:H20" si="0">SUM(B19:G19)</f>
        <v>8400</v>
      </c>
      <c r="I19" s="5"/>
    </row>
    <row r="20" spans="1:9" x14ac:dyDescent="0.35">
      <c r="A20" s="28" t="s">
        <v>31</v>
      </c>
      <c r="B20" s="29">
        <f>B18-B19</f>
        <v>5200</v>
      </c>
      <c r="C20" s="29">
        <f t="shared" ref="C20:G20" si="1">C18-C19</f>
        <v>5200</v>
      </c>
      <c r="D20" s="29">
        <f t="shared" si="1"/>
        <v>5200</v>
      </c>
      <c r="E20" s="29">
        <f t="shared" si="1"/>
        <v>5200</v>
      </c>
      <c r="F20" s="29">
        <f t="shared" si="1"/>
        <v>5200</v>
      </c>
      <c r="G20" s="29">
        <f t="shared" si="1"/>
        <v>5200</v>
      </c>
      <c r="H20" s="29">
        <f t="shared" si="0"/>
        <v>31200</v>
      </c>
      <c r="I20" s="5"/>
    </row>
    <row r="21" spans="1:9" x14ac:dyDescent="0.35">
      <c r="A21" s="28" t="s">
        <v>28</v>
      </c>
      <c r="B21" s="29">
        <v>3500</v>
      </c>
      <c r="C21" s="29">
        <v>3700</v>
      </c>
      <c r="D21" s="29">
        <v>4500</v>
      </c>
      <c r="E21" s="29">
        <v>4600</v>
      </c>
      <c r="F21" s="29">
        <v>4600</v>
      </c>
      <c r="G21" s="29">
        <v>4700</v>
      </c>
      <c r="H21" s="29">
        <f>SUM(B21:G21)</f>
        <v>25600</v>
      </c>
      <c r="I21" s="3"/>
    </row>
    <row r="22" spans="1:9" x14ac:dyDescent="0.35">
      <c r="A22" s="2"/>
      <c r="B22" s="25"/>
      <c r="C22" s="25"/>
      <c r="D22" s="25"/>
      <c r="E22" s="25"/>
      <c r="F22" s="25"/>
      <c r="G22" s="25"/>
      <c r="H22" s="25"/>
      <c r="I22" s="5"/>
    </row>
    <row r="23" spans="1:9" x14ac:dyDescent="0.35">
      <c r="A23" s="1"/>
      <c r="B23" s="1"/>
      <c r="C23" s="1"/>
      <c r="D23" s="1"/>
      <c r="E23" s="1"/>
      <c r="F23" s="1"/>
      <c r="G23" s="1"/>
      <c r="H23" s="1"/>
      <c r="I23" s="1"/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8EAD0-E224-4837-9E3A-BB00702B9D85}">
  <dimension ref="A1:G20"/>
  <sheetViews>
    <sheetView tabSelected="1" workbookViewId="0">
      <selection activeCell="G29" sqref="G29"/>
    </sheetView>
  </sheetViews>
  <sheetFormatPr defaultRowHeight="14.5" x14ac:dyDescent="0.35"/>
  <cols>
    <col min="1" max="1" width="37.1796875" style="46" customWidth="1"/>
    <col min="2" max="16384" width="8.7265625" style="46"/>
  </cols>
  <sheetData>
    <row r="1" spans="1:7" ht="18.5" x14ac:dyDescent="0.45">
      <c r="A1" s="45" t="str">
        <f>'Pantry in a Pot information'!A1</f>
        <v>Pantry in a Pot cash flow forecast</v>
      </c>
    </row>
    <row r="2" spans="1:7" x14ac:dyDescent="0.35">
      <c r="B2" s="47" t="s">
        <v>14</v>
      </c>
      <c r="C2" s="47" t="s">
        <v>15</v>
      </c>
      <c r="D2" s="47" t="s">
        <v>16</v>
      </c>
      <c r="E2" s="47" t="s">
        <v>17</v>
      </c>
      <c r="F2" s="47" t="s">
        <v>0</v>
      </c>
      <c r="G2" s="47" t="s">
        <v>18</v>
      </c>
    </row>
    <row r="3" spans="1:7" x14ac:dyDescent="0.35">
      <c r="A3" s="48"/>
      <c r="B3" s="49" t="s">
        <v>8</v>
      </c>
      <c r="C3" s="49" t="s">
        <v>8</v>
      </c>
      <c r="D3" s="49" t="s">
        <v>8</v>
      </c>
      <c r="E3" s="49" t="s">
        <v>8</v>
      </c>
      <c r="F3" s="49" t="s">
        <v>8</v>
      </c>
      <c r="G3" s="49" t="s">
        <v>8</v>
      </c>
    </row>
    <row r="4" spans="1:7" x14ac:dyDescent="0.35">
      <c r="A4" s="51" t="s">
        <v>6</v>
      </c>
      <c r="B4" s="52"/>
      <c r="C4" s="52"/>
      <c r="D4" s="52"/>
      <c r="E4" s="52"/>
      <c r="F4" s="52"/>
      <c r="G4" s="52"/>
    </row>
    <row r="5" spans="1:7" x14ac:dyDescent="0.35">
      <c r="A5" s="52" t="s">
        <v>5</v>
      </c>
      <c r="B5" s="53">
        <f>'Pantry in a Pot information'!B8</f>
        <v>0</v>
      </c>
      <c r="C5" s="53">
        <f>'Pantry in a Pot information'!C8</f>
        <v>7340</v>
      </c>
      <c r="D5" s="53">
        <f>'Pantry in a Pot information'!D8</f>
        <v>25080</v>
      </c>
      <c r="E5" s="53">
        <f>'Pantry in a Pot information'!E8</f>
        <v>27010</v>
      </c>
      <c r="F5" s="53">
        <f>'Pantry in a Pot information'!F8</f>
        <v>28560</v>
      </c>
      <c r="G5" s="53">
        <f>'Pantry in a Pot information'!G8</f>
        <v>32400</v>
      </c>
    </row>
    <row r="6" spans="1:7" x14ac:dyDescent="0.35">
      <c r="A6" s="52" t="s">
        <v>4</v>
      </c>
      <c r="B6" s="53">
        <v>0</v>
      </c>
      <c r="C6" s="53">
        <f>+'Pantry in a Pot information'!B9*'Pantry in a Pot information'!$B$3</f>
        <v>5040</v>
      </c>
      <c r="D6" s="53">
        <f>('Pantry in a Pot information'!B9*'Pantry in a Pot information'!$B$4)+('Pantry in a Pot information'!C9*'Pantry in a Pot information'!$B$3)</f>
        <v>13565</v>
      </c>
      <c r="E6" s="53">
        <f>('Pantry in a Pot information'!C9*'Pantry in a Pot information'!$B$4)+('Pantry in a Pot information'!D9*'Pantry in a Pot information'!$B$3)</f>
        <v>53501</v>
      </c>
      <c r="F6" s="53">
        <f>('Pantry in a Pot information'!D9*'Pantry in a Pot information'!$B$4)+('Pantry in a Pot information'!E9*'Pantry in a Pot information'!$B$3)</f>
        <v>61224</v>
      </c>
      <c r="G6" s="53">
        <f>('Pantry in a Pot information'!E9*'Pantry in a Pot information'!$B$4)+('Pantry in a Pot information'!F9*'Pantry in a Pot information'!$B$3)</f>
        <v>80410</v>
      </c>
    </row>
    <row r="7" spans="1:7" x14ac:dyDescent="0.35">
      <c r="A7" s="52" t="s">
        <v>3</v>
      </c>
      <c r="B7" s="54">
        <v>60000</v>
      </c>
      <c r="C7" s="54">
        <v>35000</v>
      </c>
      <c r="D7" s="54"/>
      <c r="E7" s="54"/>
      <c r="F7" s="54"/>
      <c r="G7" s="54"/>
    </row>
    <row r="8" spans="1:7" x14ac:dyDescent="0.35">
      <c r="A8" s="55" t="s">
        <v>12</v>
      </c>
      <c r="B8" s="56">
        <f t="shared" ref="B8:G8" si="0">SUM(B5:B7)</f>
        <v>60000</v>
      </c>
      <c r="C8" s="56">
        <f t="shared" si="0"/>
        <v>47380</v>
      </c>
      <c r="D8" s="56">
        <f t="shared" si="0"/>
        <v>38645</v>
      </c>
      <c r="E8" s="56">
        <f t="shared" si="0"/>
        <v>80511</v>
      </c>
      <c r="F8" s="56">
        <f t="shared" si="0"/>
        <v>89784</v>
      </c>
      <c r="G8" s="56">
        <f t="shared" si="0"/>
        <v>112810</v>
      </c>
    </row>
    <row r="9" spans="1:7" x14ac:dyDescent="0.35">
      <c r="A9" s="51" t="s">
        <v>1</v>
      </c>
      <c r="B9" s="53"/>
      <c r="C9" s="53"/>
      <c r="D9" s="53"/>
      <c r="E9" s="53"/>
      <c r="F9" s="53"/>
      <c r="G9" s="53"/>
    </row>
    <row r="10" spans="1:7" x14ac:dyDescent="0.35">
      <c r="A10" s="52" t="str">
        <f>'Pantry in a Pot information'!A12</f>
        <v>Purchases (on credit)</v>
      </c>
      <c r="B10" s="53">
        <f>8716</f>
        <v>8716</v>
      </c>
      <c r="C10" s="53">
        <f>'Pantry in a Pot information'!B12</f>
        <v>24614</v>
      </c>
      <c r="D10" s="53">
        <f>'Pantry in a Pot information'!C12</f>
        <v>25827</v>
      </c>
      <c r="E10" s="53">
        <f>'Pantry in a Pot information'!D12</f>
        <v>34579</v>
      </c>
      <c r="F10" s="53">
        <f>'Pantry in a Pot information'!E12</f>
        <v>36954</v>
      </c>
      <c r="G10" s="53">
        <f>'Pantry in a Pot information'!F12</f>
        <v>40528</v>
      </c>
    </row>
    <row r="11" spans="1:7" x14ac:dyDescent="0.35">
      <c r="A11" s="52" t="str">
        <f>'Pantry in a Pot information'!A15</f>
        <v>Wages and salaries</v>
      </c>
      <c r="B11" s="53">
        <f>'Pantry in a Pot information'!B15</f>
        <v>16584</v>
      </c>
      <c r="C11" s="53">
        <f>'Pantry in a Pot information'!C15</f>
        <v>17722</v>
      </c>
      <c r="D11" s="53">
        <f>'Pantry in a Pot information'!D15</f>
        <v>22212</v>
      </c>
      <c r="E11" s="53">
        <f>'Pantry in a Pot information'!E15</f>
        <v>23900</v>
      </c>
      <c r="F11" s="53">
        <f>'Pantry in a Pot information'!F15</f>
        <v>25487</v>
      </c>
      <c r="G11" s="53">
        <f>'Pantry in a Pot information'!G15</f>
        <v>26589</v>
      </c>
    </row>
    <row r="12" spans="1:7" x14ac:dyDescent="0.35">
      <c r="A12" s="52" t="str">
        <f>'Pantry in a Pot information'!A20</f>
        <v>Production overheads (exc dep'n )</v>
      </c>
      <c r="B12" s="53">
        <f>'Pantry in a Pot information'!B20</f>
        <v>5200</v>
      </c>
      <c r="C12" s="53">
        <f>'Pantry in a Pot information'!C20</f>
        <v>5200</v>
      </c>
      <c r="D12" s="53">
        <f>'Pantry in a Pot information'!D20</f>
        <v>5200</v>
      </c>
      <c r="E12" s="53">
        <f>'Pantry in a Pot information'!E20</f>
        <v>5200</v>
      </c>
      <c r="F12" s="53">
        <f>'Pantry in a Pot information'!F20</f>
        <v>5200</v>
      </c>
      <c r="G12" s="53">
        <f>'Pantry in a Pot information'!G20</f>
        <v>5200</v>
      </c>
    </row>
    <row r="13" spans="1:7" x14ac:dyDescent="0.35">
      <c r="A13" s="52" t="str">
        <f>'Pantry in a Pot information'!A21</f>
        <v>Adminstration, marketing and distribution</v>
      </c>
      <c r="B13" s="53">
        <f>'Pantry in a Pot information'!B21</f>
        <v>3500</v>
      </c>
      <c r="C13" s="53">
        <f>'Pantry in a Pot information'!C21</f>
        <v>3700</v>
      </c>
      <c r="D13" s="53">
        <f>'Pantry in a Pot information'!D21</f>
        <v>4500</v>
      </c>
      <c r="E13" s="53">
        <f>'Pantry in a Pot information'!E21</f>
        <v>4600</v>
      </c>
      <c r="F13" s="53">
        <f>'Pantry in a Pot information'!F21</f>
        <v>4600</v>
      </c>
      <c r="G13" s="53">
        <f>'Pantry in a Pot information'!G21</f>
        <v>4700</v>
      </c>
    </row>
    <row r="14" spans="1:7" x14ac:dyDescent="0.35">
      <c r="A14" s="52" t="s">
        <v>10</v>
      </c>
      <c r="B14" s="53">
        <v>30000</v>
      </c>
      <c r="C14" s="53"/>
      <c r="D14" s="53"/>
      <c r="E14" s="53"/>
      <c r="F14" s="53"/>
      <c r="G14" s="53"/>
    </row>
    <row r="15" spans="1:7" x14ac:dyDescent="0.35">
      <c r="A15" s="52" t="s">
        <v>30</v>
      </c>
      <c r="B15" s="53"/>
      <c r="C15" s="53"/>
      <c r="D15" s="53">
        <v>650</v>
      </c>
      <c r="E15" s="53">
        <v>650</v>
      </c>
      <c r="F15" s="53">
        <v>650</v>
      </c>
      <c r="G15" s="53">
        <v>650</v>
      </c>
    </row>
    <row r="16" spans="1:7" x14ac:dyDescent="0.35">
      <c r="A16" s="55" t="s">
        <v>13</v>
      </c>
      <c r="B16" s="56">
        <f t="shared" ref="B16:G16" si="1">SUM(B10:B15)</f>
        <v>64000</v>
      </c>
      <c r="C16" s="56">
        <f t="shared" si="1"/>
        <v>51236</v>
      </c>
      <c r="D16" s="56">
        <f t="shared" si="1"/>
        <v>58389</v>
      </c>
      <c r="E16" s="56">
        <f t="shared" si="1"/>
        <v>68929</v>
      </c>
      <c r="F16" s="56">
        <f t="shared" si="1"/>
        <v>72891</v>
      </c>
      <c r="G16" s="56">
        <f t="shared" si="1"/>
        <v>77667</v>
      </c>
    </row>
    <row r="17" spans="1:7" x14ac:dyDescent="0.35">
      <c r="A17" s="57" t="s">
        <v>11</v>
      </c>
      <c r="B17" s="53">
        <f t="shared" ref="B17:G17" si="2">B8-B16</f>
        <v>-4000</v>
      </c>
      <c r="C17" s="53">
        <f t="shared" si="2"/>
        <v>-3856</v>
      </c>
      <c r="D17" s="53">
        <f t="shared" si="2"/>
        <v>-19744</v>
      </c>
      <c r="E17" s="53">
        <f t="shared" si="2"/>
        <v>11582</v>
      </c>
      <c r="F17" s="53">
        <f t="shared" si="2"/>
        <v>16893</v>
      </c>
      <c r="G17" s="53">
        <f t="shared" si="2"/>
        <v>35143</v>
      </c>
    </row>
    <row r="18" spans="1:7" x14ac:dyDescent="0.35">
      <c r="A18" s="57" t="s">
        <v>33</v>
      </c>
      <c r="B18" s="53">
        <v>0</v>
      </c>
      <c r="C18" s="53">
        <f>B19</f>
        <v>-4000</v>
      </c>
      <c r="D18" s="53">
        <f>C19</f>
        <v>-7856</v>
      </c>
      <c r="E18" s="53">
        <f>D19</f>
        <v>-27600</v>
      </c>
      <c r="F18" s="53">
        <f>E19</f>
        <v>-16018</v>
      </c>
      <c r="G18" s="53">
        <f>F19</f>
        <v>875</v>
      </c>
    </row>
    <row r="19" spans="1:7" ht="15" thickBot="1" x14ac:dyDescent="0.4">
      <c r="A19" s="57" t="s">
        <v>34</v>
      </c>
      <c r="B19" s="58">
        <f t="shared" ref="B19:G19" si="3">B17+B18</f>
        <v>-4000</v>
      </c>
      <c r="C19" s="58">
        <f t="shared" si="3"/>
        <v>-7856</v>
      </c>
      <c r="D19" s="58">
        <f t="shared" si="3"/>
        <v>-27600</v>
      </c>
      <c r="E19" s="58">
        <f t="shared" si="3"/>
        <v>-16018</v>
      </c>
      <c r="F19" s="58">
        <f t="shared" si="3"/>
        <v>875</v>
      </c>
      <c r="G19" s="58">
        <f t="shared" si="3"/>
        <v>36018</v>
      </c>
    </row>
    <row r="20" spans="1:7" ht="15" thickTop="1" x14ac:dyDescent="0.35">
      <c r="B20" s="50"/>
      <c r="C20" s="50"/>
      <c r="D20" s="50"/>
      <c r="E20" s="50"/>
      <c r="F20" s="50"/>
      <c r="G20" s="50"/>
    </row>
  </sheetData>
  <sheetProtection algorithmName="SHA-512" hashValue="Xy/tjVnOS/1jKpzNFDbZcT9uuA7uVh0tKDUFbVTu2ATey/0sxPtJFQiK5blG56eSY01OylplP4uzZv0+j6b3pA==" saltValue="F9w5juXknSnuT9h9p3fJWA==" spinCount="100000" sheet="1" objects="1" scenarios="1" selectLockedCells="1"/>
  <phoneticPr fontId="6" type="noConversion"/>
  <conditionalFormatting sqref="B19:G19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Pantry in a Pot information</vt:lpstr>
      <vt:lpstr>Pantry in a Pot cash flow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Littler</dc:creator>
  <cp:lastModifiedBy>Sheriden Amos</cp:lastModifiedBy>
  <dcterms:created xsi:type="dcterms:W3CDTF">2019-02-01T15:12:32Z</dcterms:created>
  <dcterms:modified xsi:type="dcterms:W3CDTF">2021-10-19T13:35:17Z</dcterms:modified>
</cp:coreProperties>
</file>