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Tech edit MB\New files to Jon Moore\"/>
    </mc:Choice>
  </mc:AlternateContent>
  <xr:revisionPtr revIDLastSave="0" documentId="13_ncr:1_{8E6412C9-DBB2-4B3D-AB0A-9F4CF86D0046}" xr6:coauthVersionLast="47" xr6:coauthVersionMax="47" xr10:uidLastSave="{00000000-0000-0000-0000-000000000000}"/>
  <bookViews>
    <workbookView xWindow="36345" yWindow="3390" windowWidth="16695" windowHeight="8895" activeTab="2" xr2:uid="{7EB61A4B-1DDF-464F-AD8A-EA95B1C29454}"/>
  </bookViews>
  <sheets>
    <sheet name="9.2 Pershore Furniture Ltd" sheetId="1" r:id="rId1"/>
    <sheet name="9.2 Pershore Furniture chart" sheetId="2" r:id="rId2"/>
    <sheet name="9.12 SF Engineering Ltd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B16" i="3"/>
  <c r="B14" i="3" l="1"/>
  <c r="D14" i="3" s="1"/>
  <c r="B18" i="3"/>
  <c r="D18" i="3" s="1"/>
  <c r="C14" i="3"/>
  <c r="D16" i="3"/>
  <c r="C18" i="3"/>
  <c r="C23" i="1"/>
  <c r="D23" i="1"/>
  <c r="E23" i="1"/>
  <c r="F23" i="1"/>
  <c r="G23" i="1"/>
  <c r="H23" i="1"/>
  <c r="B23" i="1"/>
  <c r="G21" i="1"/>
  <c r="F20" i="1"/>
  <c r="E19" i="1"/>
  <c r="D18" i="1"/>
  <c r="C17" i="1"/>
  <c r="G22" i="1"/>
  <c r="H22" i="1" s="1"/>
  <c r="F21" i="1"/>
  <c r="E20" i="1"/>
  <c r="H20" i="1" s="1"/>
  <c r="D19" i="1"/>
  <c r="C18" i="1"/>
  <c r="B17" i="1"/>
  <c r="H17" i="1"/>
  <c r="H16" i="1"/>
  <c r="B16" i="1"/>
  <c r="H21" i="1" l="1"/>
  <c r="H19" i="1"/>
  <c r="H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tc={685CE31B-7C45-435A-9F35-934376C6DBBF}</author>
  </authors>
  <commentList>
    <comment ref="B16" authorId="0" shapeId="0" xr:uid="{685CE31B-7C45-435A-9F35-934376C6DBBF}">
      <text>
        <t>[Threaded comment]
Your version of Excel allows you to read this threaded comment; however, any edits to it will get removed if the file is opened in a newer version of Excel. Learn more: https://go.microsoft.com/fwlink/?linkid=870924
Comment:
    Trade receivables 1 July £250,000 still due from June's sales, adjusted for irrecoverable debts.</t>
      </text>
    </comment>
  </commentList>
</comments>
</file>

<file path=xl/sharedStrings.xml><?xml version="1.0" encoding="utf-8"?>
<sst xmlns="http://schemas.openxmlformats.org/spreadsheetml/2006/main" count="51" uniqueCount="34">
  <si>
    <t>Receipts from credit sales</t>
  </si>
  <si>
    <t>Credit sales</t>
  </si>
  <si>
    <t>July</t>
  </si>
  <si>
    <t>August</t>
  </si>
  <si>
    <t>September</t>
  </si>
  <si>
    <t>October</t>
  </si>
  <si>
    <t>November</t>
  </si>
  <si>
    <t>December</t>
  </si>
  <si>
    <t>Pay in month of sale, %</t>
  </si>
  <si>
    <t>Prompt payment discount,%</t>
  </si>
  <si>
    <t>Pay in month after sale, %</t>
  </si>
  <si>
    <t>Irrecoverable debt, %</t>
  </si>
  <si>
    <t>Cash receipts</t>
  </si>
  <si>
    <t xml:space="preserve">Pershore Furniture Limited </t>
  </si>
  <si>
    <t>Customer information</t>
  </si>
  <si>
    <t>Month of sale</t>
  </si>
  <si>
    <t>June</t>
  </si>
  <si>
    <t>Total</t>
  </si>
  <si>
    <t>Revenue</t>
  </si>
  <si>
    <t>Cost of sales</t>
  </si>
  <si>
    <t>Trade receivables</t>
  </si>
  <si>
    <t>Trade payables</t>
  </si>
  <si>
    <t>Inventory</t>
  </si>
  <si>
    <t>£</t>
  </si>
  <si>
    <t>Resources ratios</t>
  </si>
  <si>
    <t>Days</t>
  </si>
  <si>
    <t>Inventory holding period</t>
  </si>
  <si>
    <t>Trade receivables collection period</t>
  </si>
  <si>
    <t xml:space="preserve">Trade payables payment period </t>
  </si>
  <si>
    <t>Change</t>
  </si>
  <si>
    <t xml:space="preserve">Extracted from financial statements </t>
  </si>
  <si>
    <t>30 Sept 20-9</t>
  </si>
  <si>
    <t>30 Sept 20-8</t>
  </si>
  <si>
    <t xml:space="preserve">SF Engineering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</si>
</sst>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164" fontId="5" fillId="0" borderId="3" xfId="0" applyNumberFormat="1" applyFont="1" applyBorder="1"/>
    <xf numFmtId="164" fontId="5" fillId="0" borderId="1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7" fillId="2" borderId="1" xfId="0" applyFont="1" applyFill="1" applyBorder="1"/>
    <xf numFmtId="0" fontId="7" fillId="0" borderId="1" xfId="0" applyFont="1" applyBorder="1" applyAlignment="1">
      <alignment horizontal="center"/>
    </xf>
    <xf numFmtId="0" fontId="7" fillId="3" borderId="0" xfId="0" applyFont="1" applyFill="1"/>
    <xf numFmtId="0" fontId="5" fillId="3" borderId="0" xfId="0" applyFont="1" applyFill="1"/>
    <xf numFmtId="0" fontId="5" fillId="3" borderId="1" xfId="0" applyFont="1" applyFill="1" applyBorder="1"/>
    <xf numFmtId="9" fontId="5" fillId="3" borderId="1" xfId="2" applyFont="1" applyFill="1" applyBorder="1"/>
    <xf numFmtId="0" fontId="5" fillId="2" borderId="0" xfId="0" applyFont="1" applyFill="1"/>
    <xf numFmtId="0" fontId="7" fillId="2" borderId="5" xfId="0" applyFont="1" applyFill="1" applyBorder="1" applyAlignment="1">
      <alignment horizontal="center"/>
    </xf>
    <xf numFmtId="0" fontId="8" fillId="2" borderId="1" xfId="0" applyFont="1" applyFill="1" applyBorder="1"/>
    <xf numFmtId="164" fontId="8" fillId="2" borderId="1" xfId="0" applyNumberFormat="1" applyFont="1" applyFill="1" applyBorder="1"/>
    <xf numFmtId="0" fontId="0" fillId="0" borderId="1" xfId="0" applyBorder="1"/>
    <xf numFmtId="165" fontId="0" fillId="0" borderId="1" xfId="1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" fontId="2" fillId="0" borderId="7" xfId="0" quotePrefix="1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2" fillId="0" borderId="1" xfId="0" applyFont="1" applyBorder="1"/>
    <xf numFmtId="16" fontId="2" fillId="0" borderId="1" xfId="0" quotePrefix="1" applyNumberFormat="1" applyFont="1" applyBorder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6"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i="1"/>
              <a:t>Pershore Furniture Ltd </a:t>
            </a:r>
          </a:p>
          <a:p>
            <a:pPr>
              <a:defRPr b="1" i="1"/>
            </a:pPr>
            <a:r>
              <a:rPr lang="en-GB" b="1" i="1"/>
              <a:t>Cash receipts July to December, showing</a:t>
            </a:r>
            <a:r>
              <a:rPr lang="en-GB" b="1" i="1" baseline="0"/>
              <a:t> breakdown by month of sale</a:t>
            </a:r>
            <a:endParaRPr lang="en-GB" b="1" i="1"/>
          </a:p>
        </c:rich>
      </c:tx>
      <c:layout>
        <c:manualLayout>
          <c:xMode val="edge"/>
          <c:yMode val="edge"/>
          <c:x val="0.16576921704317241"/>
          <c:y val="2.570694087403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'9.2 Pershore Furniture Ltd'!$A$16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'9.2 Pershore Furniture Ltd'!$B$15:$G$15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'9.2 Pershore Furniture Ltd'!$B$16:$G$16</c:f>
              <c:numCache>
                <c:formatCode>"£"#,##0</c:formatCode>
                <c:ptCount val="6"/>
                <c:pt idx="0">
                  <c:v>247500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6-4128-BA52-0EA4E66522BE}"/>
            </c:ext>
          </c:extLst>
        </c:ser>
        <c:ser>
          <c:idx val="1"/>
          <c:order val="1"/>
          <c:tx>
            <c:strRef>
              <c:f>'9.2 Pershore Furniture Ltd'!$A$17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'9.2 Pershore Furniture Ltd'!$B$15:$G$15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'9.2 Pershore Furniture Ltd'!$B$17:$G$17</c:f>
              <c:numCache>
                <c:formatCode>"£"#,##0</c:formatCode>
                <c:ptCount val="6"/>
                <c:pt idx="0">
                  <c:v>117600</c:v>
                </c:pt>
                <c:pt idx="1">
                  <c:v>178200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6-4128-BA52-0EA4E66522BE}"/>
            </c:ext>
          </c:extLst>
        </c:ser>
        <c:ser>
          <c:idx val="2"/>
          <c:order val="2"/>
          <c:tx>
            <c:strRef>
              <c:f>'9.2 Pershore Furniture Ltd'!$A$18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'9.2 Pershore Furniture Ltd'!$B$15:$G$15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'9.2 Pershore Furniture Ltd'!$B$18:$G$18</c:f>
              <c:numCache>
                <c:formatCode>"£"#,##0</c:formatCode>
                <c:ptCount val="6"/>
                <c:pt idx="1">
                  <c:v>117600</c:v>
                </c:pt>
                <c:pt idx="2">
                  <c:v>178200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6-4128-BA52-0EA4E66522BE}"/>
            </c:ext>
          </c:extLst>
        </c:ser>
        <c:ser>
          <c:idx val="3"/>
          <c:order val="3"/>
          <c:tx>
            <c:strRef>
              <c:f>'9.2 Pershore Furniture Ltd'!$A$19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'9.2 Pershore Furniture Ltd'!$B$15:$G$15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'9.2 Pershore Furniture Ltd'!$B$19:$G$19</c:f>
              <c:numCache>
                <c:formatCode>"£"#,##0</c:formatCode>
                <c:ptCount val="6"/>
                <c:pt idx="2">
                  <c:v>117600</c:v>
                </c:pt>
                <c:pt idx="3">
                  <c:v>178200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6-4128-BA52-0EA4E66522BE}"/>
            </c:ext>
          </c:extLst>
        </c:ser>
        <c:ser>
          <c:idx val="4"/>
          <c:order val="4"/>
          <c:tx>
            <c:strRef>
              <c:f>'9.2 Pershore Furniture Ltd'!$A$20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'9.2 Pershore Furniture Ltd'!$B$15:$G$15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'9.2 Pershore Furniture Ltd'!$B$20:$G$20</c:f>
              <c:numCache>
                <c:formatCode>"£"#,##0</c:formatCode>
                <c:ptCount val="6"/>
                <c:pt idx="3">
                  <c:v>78400</c:v>
                </c:pt>
                <c:pt idx="4">
                  <c:v>118800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6-4128-BA52-0EA4E66522BE}"/>
            </c:ext>
          </c:extLst>
        </c:ser>
        <c:ser>
          <c:idx val="5"/>
          <c:order val="5"/>
          <c:tx>
            <c:strRef>
              <c:f>'9.2 Pershore Furniture Ltd'!$A$21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'9.2 Pershore Furniture Ltd'!$B$15:$G$15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'9.2 Pershore Furniture Ltd'!$B$21:$G$21</c:f>
              <c:numCache>
                <c:formatCode>"£"#,##0</c:formatCode>
                <c:ptCount val="6"/>
                <c:pt idx="4">
                  <c:v>98000</c:v>
                </c:pt>
                <c:pt idx="5">
                  <c:v>148500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E6-4128-BA52-0EA4E66522BE}"/>
            </c:ext>
          </c:extLst>
        </c:ser>
        <c:ser>
          <c:idx val="6"/>
          <c:order val="6"/>
          <c:tx>
            <c:strRef>
              <c:f>'9.2 Pershore Furniture Ltd'!$A$22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'9.2 Pershore Furniture Ltd'!$B$15:$G$15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'9.2 Pershore Furniture Ltd'!$B$22:$G$22</c:f>
              <c:numCache>
                <c:formatCode>"£"#,##0</c:formatCode>
                <c:ptCount val="6"/>
                <c:pt idx="5">
                  <c:v>98000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E6-4128-BA52-0EA4E6652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7792255"/>
        <c:axId val="857792671"/>
      </c:barChart>
      <c:catAx>
        <c:axId val="857792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/>
                  <a:t>Month</a:t>
                </a:r>
                <a:r>
                  <a:rPr lang="en-GB" sz="1100" baseline="0"/>
                  <a:t> of cash receipt</a:t>
                </a:r>
                <a:endParaRPr lang="en-GB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792671"/>
        <c:crosses val="autoZero"/>
        <c:auto val="1"/>
        <c:lblAlgn val="ctr"/>
        <c:lblOffset val="100"/>
        <c:noMultiLvlLbl val="0"/>
      </c:catAx>
      <c:valAx>
        <c:axId val="857792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/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792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390525</xdr:colOff>
      <xdr:row>27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E9C3B1-EE94-4583-95F4-5EAEF5EDF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heriden Amos" id="{F5833522-89D3-4D7B-AC4F-69BB3452031E}" userId="6a911f56f72e4dc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6" dT="2021-06-12T11:55:20.67" personId="{F5833522-89D3-4D7B-AC4F-69BB3452031E}" id="{685CE31B-7C45-435A-9F35-934376C6DBBF}">
    <text>Trade receivables 1 July £250,000 still due from June's sales, adjusted for irrecoverable debts.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DE5C0-48F5-4053-93FE-CF988F9A9C47}">
  <dimension ref="A1:H23"/>
  <sheetViews>
    <sheetView topLeftCell="A16" zoomScale="110" zoomScaleNormal="110" workbookViewId="0">
      <selection activeCell="E29" sqref="E29"/>
    </sheetView>
  </sheetViews>
  <sheetFormatPr defaultRowHeight="14" x14ac:dyDescent="0.3"/>
  <cols>
    <col min="1" max="1" width="32.1796875" style="1" customWidth="1"/>
    <col min="2" max="8" width="12.54296875" style="1" customWidth="1"/>
    <col min="9" max="9" width="9.6328125" style="1" bestFit="1" customWidth="1"/>
    <col min="10" max="16384" width="8.7265625" style="1"/>
  </cols>
  <sheetData>
    <row r="1" spans="1:8" ht="18" x14ac:dyDescent="0.4">
      <c r="A1" s="36" t="s">
        <v>13</v>
      </c>
      <c r="B1" s="36"/>
    </row>
    <row r="2" spans="1:8" ht="18" customHeight="1" x14ac:dyDescent="0.35">
      <c r="A2" s="37" t="s">
        <v>0</v>
      </c>
      <c r="B2" s="37"/>
    </row>
    <row r="5" spans="1:8" x14ac:dyDescent="0.3">
      <c r="A5" s="10" t="s">
        <v>14</v>
      </c>
      <c r="B5" s="11"/>
    </row>
    <row r="6" spans="1:8" x14ac:dyDescent="0.3">
      <c r="A6" s="12" t="s">
        <v>8</v>
      </c>
      <c r="B6" s="13">
        <v>0.4</v>
      </c>
    </row>
    <row r="7" spans="1:8" x14ac:dyDescent="0.3">
      <c r="A7" s="12" t="s">
        <v>9</v>
      </c>
      <c r="B7" s="13">
        <v>0.02</v>
      </c>
    </row>
    <row r="8" spans="1:8" x14ac:dyDescent="0.3">
      <c r="A8" s="12" t="s">
        <v>10</v>
      </c>
      <c r="B8" s="13">
        <v>0.6</v>
      </c>
    </row>
    <row r="9" spans="1:8" x14ac:dyDescent="0.3">
      <c r="A9" s="12" t="s">
        <v>11</v>
      </c>
      <c r="B9" s="13">
        <v>0.01</v>
      </c>
    </row>
    <row r="11" spans="1:8" x14ac:dyDescent="0.3">
      <c r="A11" s="2"/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</row>
    <row r="12" spans="1:8" x14ac:dyDescent="0.3">
      <c r="A12" s="3" t="s">
        <v>1</v>
      </c>
      <c r="B12" s="4">
        <v>300000</v>
      </c>
      <c r="C12" s="5">
        <v>300000</v>
      </c>
      <c r="D12" s="5">
        <v>300000</v>
      </c>
      <c r="E12" s="5">
        <v>200000</v>
      </c>
      <c r="F12" s="5">
        <v>250000</v>
      </c>
      <c r="G12" s="5">
        <v>250000</v>
      </c>
    </row>
    <row r="14" spans="1:8" x14ac:dyDescent="0.3">
      <c r="A14" s="14"/>
      <c r="B14" s="38" t="s">
        <v>12</v>
      </c>
      <c r="C14" s="39"/>
      <c r="D14" s="39"/>
      <c r="E14" s="39"/>
      <c r="F14" s="39"/>
      <c r="G14" s="39"/>
      <c r="H14" s="40"/>
    </row>
    <row r="15" spans="1:8" x14ac:dyDescent="0.3">
      <c r="A15" s="8" t="s">
        <v>15</v>
      </c>
      <c r="B15" s="15" t="s">
        <v>2</v>
      </c>
      <c r="C15" s="15" t="s">
        <v>3</v>
      </c>
      <c r="D15" s="15" t="s">
        <v>4</v>
      </c>
      <c r="E15" s="15" t="s">
        <v>5</v>
      </c>
      <c r="F15" s="15" t="s">
        <v>6</v>
      </c>
      <c r="G15" s="15" t="s">
        <v>7</v>
      </c>
      <c r="H15" s="15" t="s">
        <v>17</v>
      </c>
    </row>
    <row r="16" spans="1:8" x14ac:dyDescent="0.3">
      <c r="A16" s="6" t="s">
        <v>16</v>
      </c>
      <c r="B16" s="7">
        <f>250000*(1-B9)</f>
        <v>247500</v>
      </c>
      <c r="C16" s="7"/>
      <c r="D16" s="7"/>
      <c r="E16" s="7"/>
      <c r="F16" s="7"/>
      <c r="G16" s="7"/>
      <c r="H16" s="7">
        <f>SUM(B16:G16)</f>
        <v>247500</v>
      </c>
    </row>
    <row r="17" spans="1:8" x14ac:dyDescent="0.3">
      <c r="A17" s="6" t="s">
        <v>2</v>
      </c>
      <c r="B17" s="7">
        <f>B$12*$B$6*(1-$B$7)</f>
        <v>117600</v>
      </c>
      <c r="C17" s="7">
        <f>B$12*$B$8*(1-$B$9)</f>
        <v>178200</v>
      </c>
      <c r="D17" s="7"/>
      <c r="E17" s="7"/>
      <c r="F17" s="7"/>
      <c r="G17" s="7"/>
      <c r="H17" s="7">
        <f t="shared" ref="H17:H22" si="0">SUM(B17:G17)</f>
        <v>295800</v>
      </c>
    </row>
    <row r="18" spans="1:8" x14ac:dyDescent="0.3">
      <c r="A18" s="6" t="s">
        <v>3</v>
      </c>
      <c r="B18" s="7"/>
      <c r="C18" s="7">
        <f>C$12*$B$6*(1-$B$7)</f>
        <v>117600</v>
      </c>
      <c r="D18" s="7">
        <f>C$12*$B$8*(1-$B$9)</f>
        <v>178200</v>
      </c>
      <c r="E18" s="7"/>
      <c r="F18" s="7"/>
      <c r="G18" s="7"/>
      <c r="H18" s="7">
        <f t="shared" si="0"/>
        <v>295800</v>
      </c>
    </row>
    <row r="19" spans="1:8" x14ac:dyDescent="0.3">
      <c r="A19" s="6" t="s">
        <v>4</v>
      </c>
      <c r="B19" s="7"/>
      <c r="C19" s="7"/>
      <c r="D19" s="7">
        <f>D$12*$B$6*(1-$B$7)</f>
        <v>117600</v>
      </c>
      <c r="E19" s="7">
        <f>D$12*$B$8*(1-$B$9)</f>
        <v>178200</v>
      </c>
      <c r="F19" s="7"/>
      <c r="G19" s="7"/>
      <c r="H19" s="7">
        <f t="shared" si="0"/>
        <v>295800</v>
      </c>
    </row>
    <row r="20" spans="1:8" x14ac:dyDescent="0.3">
      <c r="A20" s="6" t="s">
        <v>5</v>
      </c>
      <c r="B20" s="7"/>
      <c r="C20" s="7"/>
      <c r="D20" s="7"/>
      <c r="E20" s="7">
        <f>E$12*$B$6*(1-$B$7)</f>
        <v>78400</v>
      </c>
      <c r="F20" s="7">
        <f>E$12*$B$8*(1-$B$9)</f>
        <v>118800</v>
      </c>
      <c r="G20" s="7"/>
      <c r="H20" s="7">
        <f t="shared" si="0"/>
        <v>197200</v>
      </c>
    </row>
    <row r="21" spans="1:8" x14ac:dyDescent="0.3">
      <c r="A21" s="6" t="s">
        <v>6</v>
      </c>
      <c r="B21" s="7"/>
      <c r="C21" s="7"/>
      <c r="D21" s="7"/>
      <c r="E21" s="7"/>
      <c r="F21" s="7">
        <f>F$12*$B$6*(1-$B$7)</f>
        <v>98000</v>
      </c>
      <c r="G21" s="7">
        <f>F$12*$B$8*(1-$B$9)</f>
        <v>148500</v>
      </c>
      <c r="H21" s="7">
        <f t="shared" si="0"/>
        <v>246500</v>
      </c>
    </row>
    <row r="22" spans="1:8" x14ac:dyDescent="0.3">
      <c r="A22" s="6" t="s">
        <v>7</v>
      </c>
      <c r="B22" s="7"/>
      <c r="C22" s="7"/>
      <c r="D22" s="7"/>
      <c r="E22" s="7"/>
      <c r="F22" s="7"/>
      <c r="G22" s="7">
        <f>G$12*$B$6*(1-$B$7)</f>
        <v>98000</v>
      </c>
      <c r="H22" s="7">
        <f t="shared" si="0"/>
        <v>98000</v>
      </c>
    </row>
    <row r="23" spans="1:8" x14ac:dyDescent="0.3">
      <c r="A23" s="16" t="s">
        <v>17</v>
      </c>
      <c r="B23" s="17">
        <f>SUM(B16:B22)</f>
        <v>365100</v>
      </c>
      <c r="C23" s="17">
        <f t="shared" ref="C23:H23" si="1">SUM(C16:C22)</f>
        <v>295800</v>
      </c>
      <c r="D23" s="17">
        <f t="shared" si="1"/>
        <v>295800</v>
      </c>
      <c r="E23" s="17">
        <f t="shared" si="1"/>
        <v>256600</v>
      </c>
      <c r="F23" s="17">
        <f t="shared" si="1"/>
        <v>216800</v>
      </c>
      <c r="G23" s="17">
        <f t="shared" si="1"/>
        <v>246500</v>
      </c>
      <c r="H23" s="17">
        <f t="shared" si="1"/>
        <v>1676600</v>
      </c>
    </row>
  </sheetData>
  <mergeCells count="1">
    <mergeCell ref="B14:H14"/>
  </mergeCells>
  <phoneticPr fontId="3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1DC02-300B-440C-B761-1BBB81BDD3CF}">
  <dimension ref="A1"/>
  <sheetViews>
    <sheetView workbookViewId="0">
      <selection activeCell="P19" sqref="P19"/>
    </sheetView>
  </sheetViews>
  <sheetFormatPr defaultRowHeight="14.5" x14ac:dyDescent="0.35"/>
  <sheetData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B1D1-3A12-4E28-9A9A-80F1D7D8C83B}">
  <dimension ref="A1:D19"/>
  <sheetViews>
    <sheetView tabSelected="1" topLeftCell="A7" zoomScale="130" zoomScaleNormal="130" workbookViewId="0">
      <selection activeCell="D18" sqref="D18"/>
    </sheetView>
  </sheetViews>
  <sheetFormatPr defaultRowHeight="14.5" x14ac:dyDescent="0.35"/>
  <cols>
    <col min="1" max="1" width="32.1796875" customWidth="1"/>
    <col min="2" max="3" width="13.1796875" customWidth="1"/>
    <col min="4" max="4" width="10.453125" customWidth="1"/>
  </cols>
  <sheetData>
    <row r="1" spans="1:4" ht="21" x14ac:dyDescent="0.5">
      <c r="A1" s="33" t="s">
        <v>33</v>
      </c>
    </row>
    <row r="2" spans="1:4" ht="15.5" x14ac:dyDescent="0.35">
      <c r="A2" s="32"/>
    </row>
    <row r="3" spans="1:4" x14ac:dyDescent="0.35">
      <c r="A3" s="34" t="s">
        <v>30</v>
      </c>
      <c r="B3" s="35" t="s">
        <v>31</v>
      </c>
      <c r="C3" s="35" t="s">
        <v>32</v>
      </c>
    </row>
    <row r="4" spans="1:4" x14ac:dyDescent="0.35">
      <c r="A4" s="18"/>
      <c r="B4" s="35" t="s">
        <v>23</v>
      </c>
      <c r="C4" s="35" t="s">
        <v>23</v>
      </c>
    </row>
    <row r="5" spans="1:4" x14ac:dyDescent="0.35">
      <c r="A5" s="18" t="s">
        <v>18</v>
      </c>
      <c r="B5" s="19">
        <v>1458900</v>
      </c>
      <c r="C5" s="19">
        <v>1313100</v>
      </c>
    </row>
    <row r="6" spans="1:4" x14ac:dyDescent="0.35">
      <c r="A6" s="18" t="s">
        <v>19</v>
      </c>
      <c r="B6" s="19">
        <v>875340</v>
      </c>
      <c r="C6" s="19">
        <v>725600</v>
      </c>
    </row>
    <row r="7" spans="1:4" x14ac:dyDescent="0.35">
      <c r="A7" s="18" t="s">
        <v>20</v>
      </c>
      <c r="B7" s="19">
        <v>245300</v>
      </c>
      <c r="C7" s="19">
        <v>278900</v>
      </c>
    </row>
    <row r="8" spans="1:4" x14ac:dyDescent="0.35">
      <c r="A8" s="18" t="s">
        <v>21</v>
      </c>
      <c r="B8" s="19">
        <v>125050</v>
      </c>
      <c r="C8" s="19">
        <v>146300</v>
      </c>
    </row>
    <row r="9" spans="1:4" x14ac:dyDescent="0.35">
      <c r="A9" s="18" t="s">
        <v>22</v>
      </c>
      <c r="B9" s="19">
        <v>218800</v>
      </c>
      <c r="C9" s="19">
        <v>232600</v>
      </c>
    </row>
    <row r="10" spans="1:4" ht="15" thickBot="1" x14ac:dyDescent="0.4"/>
    <row r="11" spans="1:4" x14ac:dyDescent="0.35">
      <c r="A11" s="28" t="s">
        <v>24</v>
      </c>
      <c r="B11" s="31" t="s">
        <v>31</v>
      </c>
      <c r="C11" s="31" t="s">
        <v>32</v>
      </c>
      <c r="D11" s="29" t="s">
        <v>29</v>
      </c>
    </row>
    <row r="12" spans="1:4" x14ac:dyDescent="0.35">
      <c r="A12" s="27"/>
      <c r="B12" s="26" t="s">
        <v>25</v>
      </c>
      <c r="C12" s="26" t="s">
        <v>25</v>
      </c>
      <c r="D12" s="30"/>
    </row>
    <row r="13" spans="1:4" x14ac:dyDescent="0.35">
      <c r="A13" s="27"/>
      <c r="B13" s="26"/>
      <c r="C13" s="26"/>
      <c r="D13" s="30"/>
    </row>
    <row r="14" spans="1:4" x14ac:dyDescent="0.35">
      <c r="A14" s="20" t="s">
        <v>26</v>
      </c>
      <c r="B14" s="25">
        <f>ROUNDUP(((B9/B6)*365),0)</f>
        <v>92</v>
      </c>
      <c r="C14" s="25">
        <f>ROUNDUP(((C9/C6)*365),0)</f>
        <v>118</v>
      </c>
      <c r="D14" s="21" t="str">
        <f>IF(B14&lt;C14,"Better","Worse")</f>
        <v>Better</v>
      </c>
    </row>
    <row r="15" spans="1:4" x14ac:dyDescent="0.35">
      <c r="A15" s="20"/>
      <c r="B15" s="25"/>
      <c r="C15" s="25"/>
      <c r="D15" s="21"/>
    </row>
    <row r="16" spans="1:4" x14ac:dyDescent="0.35">
      <c r="A16" s="20" t="s">
        <v>27</v>
      </c>
      <c r="B16" s="25">
        <f>ROUNDUP(((B7/B5)*365),0)</f>
        <v>62</v>
      </c>
      <c r="C16" s="25">
        <f>ROUNDUP(((C7/C5)*365),0)</f>
        <v>78</v>
      </c>
      <c r="D16" s="21" t="str">
        <f>IF(B16&lt;C16,"Better","Worse")</f>
        <v>Better</v>
      </c>
    </row>
    <row r="17" spans="1:4" x14ac:dyDescent="0.35">
      <c r="A17" s="20"/>
      <c r="B17" s="25"/>
      <c r="C17" s="25"/>
      <c r="D17" s="21"/>
    </row>
    <row r="18" spans="1:4" x14ac:dyDescent="0.35">
      <c r="A18" s="20" t="s">
        <v>28</v>
      </c>
      <c r="B18" s="25">
        <f>ROUNDUP(((B8/B6)*365),0)</f>
        <v>53</v>
      </c>
      <c r="C18" s="25">
        <f>ROUNDUP(((C8/C6)*365),0)</f>
        <v>74</v>
      </c>
      <c r="D18" s="21" t="str">
        <f>IF(B18&gt;C18,"Better","Worse")</f>
        <v>Worse</v>
      </c>
    </row>
    <row r="19" spans="1:4" ht="15" thickBot="1" x14ac:dyDescent="0.4">
      <c r="A19" s="22"/>
      <c r="B19" s="23"/>
      <c r="C19" s="23"/>
      <c r="D19" s="24"/>
    </row>
  </sheetData>
  <conditionalFormatting sqref="B14">
    <cfRule type="expression" dxfId="5" priority="6">
      <formula>$B$14&lt;$C$14</formula>
    </cfRule>
    <cfRule type="expression" dxfId="4" priority="3">
      <formula>$B$14&gt;$C$14</formula>
    </cfRule>
  </conditionalFormatting>
  <conditionalFormatting sqref="B16">
    <cfRule type="expression" dxfId="3" priority="5">
      <formula>$B$16&lt;$C$16</formula>
    </cfRule>
    <cfRule type="expression" dxfId="2" priority="2">
      <formula>$B$16&gt;$C$16</formula>
    </cfRule>
  </conditionalFormatting>
  <conditionalFormatting sqref="B18">
    <cfRule type="expression" dxfId="1" priority="4">
      <formula>$B$18&lt;$C$18</formula>
    </cfRule>
    <cfRule type="expression" dxfId="0" priority="1">
      <formula>$B$18&gt;$C$18</formula>
    </cfRule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9.2 Pershore Furniture Ltd</vt:lpstr>
      <vt:lpstr>9.2 Pershore Furniture chart</vt:lpstr>
      <vt:lpstr>9.12 SF Engineering Ltd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cp:lastPrinted>2021-06-14T09:22:18Z</cp:lastPrinted>
  <dcterms:created xsi:type="dcterms:W3CDTF">2021-06-12T11:31:57Z</dcterms:created>
  <dcterms:modified xsi:type="dcterms:W3CDTF">2021-10-07T14:15:12Z</dcterms:modified>
</cp:coreProperties>
</file>