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13_ncr:1_{592544CA-2C18-4931-80C5-8FE221EE9BB5}" xr6:coauthVersionLast="47" xr6:coauthVersionMax="47" xr10:uidLastSave="{00000000-0000-0000-0000-000000000000}"/>
  <bookViews>
    <workbookView xWindow="28680" yWindow="-120" windowWidth="29040" windowHeight="15840" xr2:uid="{B5751A4A-43EA-4C98-B15F-AE82C3E53785}"/>
  </bookViews>
  <sheets>
    <sheet name="Sales &amp; production information" sheetId="2" r:id="rId1"/>
    <sheet name="Pricing" sheetId="4" r:id="rId2"/>
    <sheet name="Marginal cost statement 30Jun-6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7" l="1"/>
  <c r="C16" i="2"/>
  <c r="C15" i="2"/>
  <c r="C12" i="7" l="1"/>
  <c r="D14" i="7" s="1"/>
  <c r="D15" i="7" s="1"/>
  <c r="D20" i="7" s="1"/>
</calcChain>
</file>

<file path=xl/sharedStrings.xml><?xml version="1.0" encoding="utf-8"?>
<sst xmlns="http://schemas.openxmlformats.org/spreadsheetml/2006/main" count="112" uniqueCount="60">
  <si>
    <t>Labour cost per hour</t>
  </si>
  <si>
    <t>Blue</t>
  </si>
  <si>
    <t>Navy</t>
  </si>
  <si>
    <t>Black</t>
  </si>
  <si>
    <t>Red</t>
  </si>
  <si>
    <t>Sales revenue</t>
  </si>
  <si>
    <t>£</t>
  </si>
  <si>
    <t>Total labour cost £</t>
  </si>
  <si>
    <t xml:space="preserve">Number of items produced </t>
  </si>
  <si>
    <t>Material used per item, metres</t>
  </si>
  <si>
    <t>Material cost per metre £</t>
  </si>
  <si>
    <t>Labour per item, hrs</t>
  </si>
  <si>
    <t>Variable overheads per item    £</t>
  </si>
  <si>
    <t>Marginal cost of production £</t>
  </si>
  <si>
    <t>Number of items sold</t>
  </si>
  <si>
    <t xml:space="preserve">Items in closing inventory </t>
  </si>
  <si>
    <t>Closing inventory value £</t>
  </si>
  <si>
    <t>Total</t>
  </si>
  <si>
    <t>Sales revenue £</t>
  </si>
  <si>
    <t>Product line</t>
  </si>
  <si>
    <t>Sales price, £</t>
  </si>
  <si>
    <t>Product Line</t>
  </si>
  <si>
    <t>Colour</t>
  </si>
  <si>
    <t>Direct materials costs</t>
  </si>
  <si>
    <t>Direct labour costs</t>
  </si>
  <si>
    <t>Total variable overhead cost £</t>
  </si>
  <si>
    <t>Variable overhead costs</t>
  </si>
  <si>
    <t>Variable costs</t>
  </si>
  <si>
    <t xml:space="preserve">Closing inventory </t>
  </si>
  <si>
    <t>Fixed production overheads</t>
  </si>
  <si>
    <t>Cost of sales</t>
  </si>
  <si>
    <t>Gross profit</t>
  </si>
  <si>
    <t>Marketing</t>
  </si>
  <si>
    <t>Distribution</t>
  </si>
  <si>
    <t>Net profit</t>
  </si>
  <si>
    <t>Production and sales information</t>
  </si>
  <si>
    <t>Overheads:</t>
  </si>
  <si>
    <t xml:space="preserve">Administration </t>
  </si>
  <si>
    <t>Prime production cost</t>
  </si>
  <si>
    <t>So Good Sofas Ltd</t>
  </si>
  <si>
    <t>Loft Living</t>
  </si>
  <si>
    <t>Year ended 30 June 20-6</t>
  </si>
  <si>
    <t>Cosy Comfort</t>
  </si>
  <si>
    <t>Savanna</t>
  </si>
  <si>
    <t>Sienna</t>
  </si>
  <si>
    <t>Grey</t>
  </si>
  <si>
    <t>Cream</t>
  </si>
  <si>
    <t>Orange</t>
  </si>
  <si>
    <t xml:space="preserve">Stone  </t>
  </si>
  <si>
    <t>Kashmir</t>
  </si>
  <si>
    <t>Burgundy</t>
  </si>
  <si>
    <t>Terracota</t>
  </si>
  <si>
    <t>Emerald</t>
  </si>
  <si>
    <t>Natural</t>
  </si>
  <si>
    <t>Stone</t>
  </si>
  <si>
    <t>Havanna</t>
  </si>
  <si>
    <t>Urbana</t>
  </si>
  <si>
    <t>So Good Sofas Ltd - Pricing</t>
  </si>
  <si>
    <t>Marginal cost statement year ended 30 June 20-6</t>
  </si>
  <si>
    <t>Total materials cost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</si>
</sst>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2" fontId="0" fillId="0" borderId="0" xfId="0" applyNumberFormat="1"/>
    <xf numFmtId="0" fontId="0" fillId="0" borderId="3" xfId="0" applyBorder="1"/>
    <xf numFmtId="0" fontId="0" fillId="0" borderId="5" xfId="0" applyBorder="1"/>
    <xf numFmtId="0" fontId="2" fillId="0" borderId="1" xfId="0" applyFont="1" applyBorder="1"/>
    <xf numFmtId="0" fontId="2" fillId="0" borderId="2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1" applyNumberFormat="1" applyFont="1"/>
    <xf numFmtId="9" fontId="0" fillId="0" borderId="0" xfId="2" applyFont="1"/>
    <xf numFmtId="0" fontId="3" fillId="0" borderId="0" xfId="0" applyFont="1"/>
    <xf numFmtId="0" fontId="4" fillId="0" borderId="0" xfId="0" applyFont="1"/>
    <xf numFmtId="164" fontId="0" fillId="0" borderId="8" xfId="1" applyNumberFormat="1" applyFont="1" applyBorder="1"/>
    <xf numFmtId="0" fontId="5" fillId="0" borderId="0" xfId="0" applyFont="1"/>
    <xf numFmtId="165" fontId="0" fillId="0" borderId="0" xfId="0" applyNumberFormat="1"/>
    <xf numFmtId="0" fontId="6" fillId="0" borderId="0" xfId="0" applyFont="1"/>
    <xf numFmtId="0" fontId="0" fillId="0" borderId="0" xfId="2" applyNumberFormat="1" applyFont="1"/>
    <xf numFmtId="0" fontId="0" fillId="0" borderId="9" xfId="0" applyFont="1" applyBorder="1" applyAlignment="1">
      <alignment horizontal="left"/>
    </xf>
    <xf numFmtId="0" fontId="0" fillId="0" borderId="9" xfId="0" applyBorder="1"/>
    <xf numFmtId="164" fontId="0" fillId="0" borderId="9" xfId="1" applyNumberFormat="1" applyFont="1" applyBorder="1"/>
    <xf numFmtId="2" fontId="0" fillId="0" borderId="9" xfId="0" applyNumberFormat="1" applyBorder="1"/>
    <xf numFmtId="2" fontId="0" fillId="0" borderId="9" xfId="1" applyNumberFormat="1" applyFont="1" applyBorder="1"/>
    <xf numFmtId="0" fontId="0" fillId="0" borderId="9" xfId="0" applyFill="1" applyBorder="1"/>
    <xf numFmtId="164" fontId="0" fillId="0" borderId="9" xfId="1" applyNumberFormat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165" fontId="0" fillId="2" borderId="0" xfId="0" applyNumberFormat="1" applyFill="1"/>
    <xf numFmtId="164" fontId="0" fillId="0" borderId="11" xfId="1" applyNumberFormat="1" applyFont="1" applyBorder="1"/>
    <xf numFmtId="164" fontId="0" fillId="0" borderId="9" xfId="0" applyNumberFormat="1" applyBorder="1"/>
    <xf numFmtId="164" fontId="0" fillId="0" borderId="10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Fill="1" applyBorder="1"/>
    <xf numFmtId="43" fontId="0" fillId="0" borderId="0" xfId="1" applyFont="1" applyBorder="1"/>
    <xf numFmtId="43" fontId="0" fillId="0" borderId="14" xfId="1" applyFont="1" applyBorder="1"/>
    <xf numFmtId="43" fontId="0" fillId="0" borderId="13" xfId="1" applyFont="1" applyBorder="1"/>
    <xf numFmtId="43" fontId="0" fillId="0" borderId="15" xfId="1" applyFont="1" applyBorder="1"/>
    <xf numFmtId="0" fontId="2" fillId="0" borderId="0" xfId="0" applyFont="1" applyAlignment="1">
      <alignment horizontal="center"/>
    </xf>
    <xf numFmtId="164" fontId="0" fillId="3" borderId="0" xfId="1" applyNumberFormat="1" applyFont="1" applyFill="1"/>
    <xf numFmtId="164" fontId="0" fillId="3" borderId="7" xfId="1" applyNumberFormat="1" applyFont="1" applyFill="1" applyBorder="1"/>
    <xf numFmtId="164" fontId="0" fillId="4" borderId="0" xfId="1" applyNumberFormat="1" applyFont="1" applyFill="1"/>
    <xf numFmtId="164" fontId="0" fillId="0" borderId="0" xfId="1" applyNumberFormat="1" applyFont="1" applyFill="1"/>
    <xf numFmtId="164" fontId="0" fillId="0" borderId="7" xfId="1" applyNumberFormat="1" applyFont="1" applyFill="1" applyBorder="1"/>
    <xf numFmtId="16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39E2-4556-403A-A14B-964F68A75630}">
  <dimension ref="A1:S40"/>
  <sheetViews>
    <sheetView tabSelected="1" topLeftCell="D13" zoomScale="110" zoomScaleNormal="110" workbookViewId="0">
      <selection activeCell="S11" sqref="S11"/>
    </sheetView>
  </sheetViews>
  <sheetFormatPr defaultRowHeight="14.5" x14ac:dyDescent="0.35"/>
  <cols>
    <col min="1" max="1" width="21" customWidth="1"/>
    <col min="2" max="2" width="13.453125" bestFit="1" customWidth="1"/>
    <col min="3" max="3" width="20.36328125" customWidth="1"/>
    <col min="4" max="4" width="13.1796875" customWidth="1"/>
    <col min="5" max="5" width="12.1796875" customWidth="1"/>
    <col min="6" max="6" width="11.08984375" bestFit="1" customWidth="1"/>
    <col min="8" max="8" width="11.08984375" bestFit="1" customWidth="1"/>
    <col min="9" max="9" width="9.81640625" customWidth="1"/>
    <col min="10" max="11" width="11.08984375" bestFit="1" customWidth="1"/>
    <col min="12" max="12" width="10.36328125" customWidth="1"/>
    <col min="13" max="13" width="11.08984375" bestFit="1" customWidth="1"/>
    <col min="14" max="14" width="9.08984375" bestFit="1" customWidth="1"/>
    <col min="15" max="15" width="11.08984375" bestFit="1" customWidth="1"/>
  </cols>
  <sheetData>
    <row r="1" spans="1:19" ht="18.5" x14ac:dyDescent="0.45">
      <c r="A1" s="12" t="s">
        <v>39</v>
      </c>
      <c r="C1" t="s">
        <v>0</v>
      </c>
      <c r="D1" s="27"/>
    </row>
    <row r="2" spans="1:19" ht="15.5" x14ac:dyDescent="0.35">
      <c r="A2" s="11" t="s">
        <v>35</v>
      </c>
    </row>
    <row r="3" spans="1:19" ht="15.5" x14ac:dyDescent="0.35">
      <c r="A3" s="11" t="s">
        <v>41</v>
      </c>
    </row>
    <row r="4" spans="1:19" s="14" customFormat="1" ht="64" customHeight="1" x14ac:dyDescent="0.35">
      <c r="A4" s="18" t="s">
        <v>21</v>
      </c>
      <c r="B4" s="18" t="s">
        <v>22</v>
      </c>
      <c r="C4" s="25" t="s">
        <v>8</v>
      </c>
      <c r="D4" s="25" t="s">
        <v>9</v>
      </c>
      <c r="E4" s="26" t="s">
        <v>10</v>
      </c>
      <c r="F4" s="25" t="s">
        <v>59</v>
      </c>
      <c r="G4" s="25" t="s">
        <v>11</v>
      </c>
      <c r="H4" s="25" t="s">
        <v>7</v>
      </c>
      <c r="I4" s="25" t="s">
        <v>12</v>
      </c>
      <c r="J4" s="25" t="s">
        <v>25</v>
      </c>
      <c r="K4" s="25" t="s">
        <v>13</v>
      </c>
      <c r="L4" s="25" t="s">
        <v>14</v>
      </c>
      <c r="M4" s="25" t="s">
        <v>18</v>
      </c>
      <c r="N4" s="25" t="s">
        <v>15</v>
      </c>
      <c r="O4" s="25" t="s">
        <v>16</v>
      </c>
    </row>
    <row r="5" spans="1:19" x14ac:dyDescent="0.35">
      <c r="A5" s="19" t="s">
        <v>40</v>
      </c>
      <c r="B5" s="19" t="s">
        <v>45</v>
      </c>
      <c r="C5" s="20">
        <v>625</v>
      </c>
      <c r="D5" s="21">
        <v>7.8000000000000007</v>
      </c>
      <c r="E5" s="22">
        <v>26</v>
      </c>
      <c r="F5" s="20"/>
      <c r="G5" s="22">
        <v>9.5</v>
      </c>
      <c r="H5" s="20"/>
      <c r="I5" s="22">
        <v>43.2</v>
      </c>
      <c r="J5" s="20"/>
      <c r="K5" s="20"/>
      <c r="L5" s="24">
        <v>544</v>
      </c>
      <c r="M5" s="20"/>
      <c r="N5" s="29"/>
      <c r="O5" s="20"/>
      <c r="Q5" s="15"/>
      <c r="R5" s="2"/>
      <c r="S5" s="15"/>
    </row>
    <row r="6" spans="1:19" x14ac:dyDescent="0.35">
      <c r="A6" s="19" t="s">
        <v>40</v>
      </c>
      <c r="B6" s="19" t="s">
        <v>46</v>
      </c>
      <c r="C6" s="20">
        <v>500</v>
      </c>
      <c r="D6" s="21">
        <v>7.8000000000000007</v>
      </c>
      <c r="E6" s="22">
        <v>27.6</v>
      </c>
      <c r="F6" s="20"/>
      <c r="G6" s="22">
        <v>9.5</v>
      </c>
      <c r="H6" s="20"/>
      <c r="I6" s="22">
        <v>43.2</v>
      </c>
      <c r="J6" s="20"/>
      <c r="K6" s="20"/>
      <c r="L6" s="24">
        <v>235</v>
      </c>
      <c r="M6" s="20"/>
      <c r="N6" s="29"/>
      <c r="O6" s="20"/>
    </row>
    <row r="7" spans="1:19" x14ac:dyDescent="0.35">
      <c r="A7" s="19" t="s">
        <v>40</v>
      </c>
      <c r="B7" s="19" t="s">
        <v>1</v>
      </c>
      <c r="C7" s="20">
        <v>850</v>
      </c>
      <c r="D7" s="21">
        <v>7.8000000000000007</v>
      </c>
      <c r="E7" s="22">
        <v>30.24</v>
      </c>
      <c r="F7" s="20"/>
      <c r="G7" s="22">
        <v>9.5</v>
      </c>
      <c r="H7" s="20"/>
      <c r="I7" s="22">
        <v>43.2</v>
      </c>
      <c r="J7" s="20"/>
      <c r="K7" s="20"/>
      <c r="L7" s="24">
        <v>808</v>
      </c>
      <c r="M7" s="20"/>
      <c r="N7" s="29"/>
      <c r="O7" s="20"/>
    </row>
    <row r="8" spans="1:19" x14ac:dyDescent="0.35">
      <c r="A8" s="19" t="s">
        <v>40</v>
      </c>
      <c r="B8" s="19" t="s">
        <v>3</v>
      </c>
      <c r="C8" s="20">
        <v>628</v>
      </c>
      <c r="D8" s="21">
        <v>7.8000000000000007</v>
      </c>
      <c r="E8" s="22">
        <v>30.8</v>
      </c>
      <c r="F8" s="20"/>
      <c r="G8" s="22">
        <v>9.5</v>
      </c>
      <c r="H8" s="20"/>
      <c r="I8" s="22">
        <v>43.2</v>
      </c>
      <c r="J8" s="20"/>
      <c r="K8" s="20"/>
      <c r="L8" s="24">
        <v>596</v>
      </c>
      <c r="M8" s="20"/>
      <c r="N8" s="29"/>
      <c r="O8" s="20"/>
    </row>
    <row r="9" spans="1:19" x14ac:dyDescent="0.35">
      <c r="A9" s="19" t="s">
        <v>40</v>
      </c>
      <c r="B9" s="19" t="s">
        <v>4</v>
      </c>
      <c r="C9" s="20">
        <v>579</v>
      </c>
      <c r="D9" s="21">
        <v>7.8</v>
      </c>
      <c r="E9" s="22">
        <v>26.3</v>
      </c>
      <c r="F9" s="20"/>
      <c r="G9" s="22">
        <v>9.5</v>
      </c>
      <c r="H9" s="20"/>
      <c r="I9" s="22">
        <v>43.2</v>
      </c>
      <c r="J9" s="20"/>
      <c r="K9" s="20"/>
      <c r="L9" s="24">
        <v>544</v>
      </c>
      <c r="M9" s="20"/>
      <c r="N9" s="29"/>
      <c r="O9" s="20"/>
    </row>
    <row r="10" spans="1:19" x14ac:dyDescent="0.35">
      <c r="A10" s="19" t="s">
        <v>40</v>
      </c>
      <c r="B10" s="19" t="s">
        <v>47</v>
      </c>
      <c r="C10" s="20">
        <v>208</v>
      </c>
      <c r="D10" s="21">
        <v>7.8000000000000007</v>
      </c>
      <c r="E10" s="22">
        <v>26.56</v>
      </c>
      <c r="F10" s="20"/>
      <c r="G10" s="22">
        <v>9.5</v>
      </c>
      <c r="H10" s="20"/>
      <c r="I10" s="22">
        <v>43.2</v>
      </c>
      <c r="J10" s="20"/>
      <c r="K10" s="20"/>
      <c r="L10" s="24">
        <v>188</v>
      </c>
      <c r="M10" s="20"/>
      <c r="N10" s="29"/>
      <c r="O10" s="20"/>
    </row>
    <row r="11" spans="1:19" x14ac:dyDescent="0.35">
      <c r="A11" s="23" t="s">
        <v>44</v>
      </c>
      <c r="B11" s="19" t="s">
        <v>46</v>
      </c>
      <c r="C11" s="20">
        <v>375</v>
      </c>
      <c r="D11" s="21">
        <v>6</v>
      </c>
      <c r="E11" s="22">
        <v>19.600000000000001</v>
      </c>
      <c r="F11" s="20"/>
      <c r="G11" s="22">
        <v>7.5</v>
      </c>
      <c r="H11" s="20"/>
      <c r="I11" s="22">
        <v>54</v>
      </c>
      <c r="J11" s="20"/>
      <c r="K11" s="20"/>
      <c r="L11" s="24">
        <v>233</v>
      </c>
      <c r="M11" s="20"/>
      <c r="N11" s="29"/>
      <c r="O11" s="20"/>
    </row>
    <row r="12" spans="1:19" x14ac:dyDescent="0.35">
      <c r="A12" s="23" t="s">
        <v>44</v>
      </c>
      <c r="B12" s="19" t="s">
        <v>2</v>
      </c>
      <c r="C12" s="20">
        <v>585</v>
      </c>
      <c r="D12" s="21">
        <v>6</v>
      </c>
      <c r="E12" s="22">
        <v>20.8</v>
      </c>
      <c r="F12" s="20"/>
      <c r="G12" s="22">
        <v>7.5</v>
      </c>
      <c r="H12" s="20"/>
      <c r="I12" s="22">
        <v>54</v>
      </c>
      <c r="J12" s="20"/>
      <c r="K12" s="20"/>
      <c r="L12" s="24">
        <v>490</v>
      </c>
      <c r="M12" s="20"/>
      <c r="N12" s="29"/>
      <c r="O12" s="20"/>
    </row>
    <row r="13" spans="1:19" x14ac:dyDescent="0.35">
      <c r="A13" s="23" t="s">
        <v>44</v>
      </c>
      <c r="B13" s="19" t="s">
        <v>48</v>
      </c>
      <c r="C13" s="20">
        <v>458</v>
      </c>
      <c r="D13" s="21">
        <v>6</v>
      </c>
      <c r="E13" s="22">
        <v>22.4</v>
      </c>
      <c r="F13" s="20"/>
      <c r="G13" s="22">
        <v>7.5</v>
      </c>
      <c r="H13" s="20"/>
      <c r="I13" s="22">
        <v>54</v>
      </c>
      <c r="J13" s="20"/>
      <c r="K13" s="20"/>
      <c r="L13" s="24">
        <v>384</v>
      </c>
      <c r="M13" s="20"/>
      <c r="N13" s="29"/>
      <c r="O13" s="20"/>
    </row>
    <row r="14" spans="1:19" x14ac:dyDescent="0.35">
      <c r="A14" s="23" t="s">
        <v>44</v>
      </c>
      <c r="B14" s="19" t="s">
        <v>49</v>
      </c>
      <c r="C14" s="20">
        <v>923</v>
      </c>
      <c r="D14" s="21">
        <v>6.6000000000000005</v>
      </c>
      <c r="E14" s="22">
        <v>23.6</v>
      </c>
      <c r="F14" s="20"/>
      <c r="G14" s="22">
        <v>7.5</v>
      </c>
      <c r="H14" s="20"/>
      <c r="I14" s="22">
        <v>54</v>
      </c>
      <c r="J14" s="20"/>
      <c r="K14" s="20"/>
      <c r="L14" s="24">
        <v>815</v>
      </c>
      <c r="M14" s="20"/>
      <c r="N14" s="29"/>
      <c r="O14" s="20"/>
    </row>
    <row r="15" spans="1:19" x14ac:dyDescent="0.35">
      <c r="A15" s="23" t="s">
        <v>55</v>
      </c>
      <c r="B15" s="19" t="s">
        <v>49</v>
      </c>
      <c r="C15" s="20">
        <f>+C11*0.8</f>
        <v>300</v>
      </c>
      <c r="D15" s="21">
        <v>6.8</v>
      </c>
      <c r="E15" s="22">
        <v>25.6</v>
      </c>
      <c r="F15" s="20"/>
      <c r="G15" s="22">
        <v>12.5</v>
      </c>
      <c r="H15" s="20"/>
      <c r="I15" s="22">
        <v>31.200000000000003</v>
      </c>
      <c r="J15" s="20"/>
      <c r="K15" s="20"/>
      <c r="L15" s="24">
        <v>296</v>
      </c>
      <c r="M15" s="20"/>
      <c r="N15" s="29"/>
      <c r="O15" s="20"/>
    </row>
    <row r="16" spans="1:19" x14ac:dyDescent="0.35">
      <c r="A16" s="23" t="s">
        <v>55</v>
      </c>
      <c r="B16" s="19" t="s">
        <v>51</v>
      </c>
      <c r="C16" s="20">
        <f t="shared" ref="C16" si="0">+C12*0.8</f>
        <v>468</v>
      </c>
      <c r="D16" s="21">
        <v>6.8</v>
      </c>
      <c r="E16" s="22">
        <v>28.4</v>
      </c>
      <c r="F16" s="20"/>
      <c r="G16" s="22">
        <v>12.5</v>
      </c>
      <c r="H16" s="20"/>
      <c r="I16" s="22">
        <v>31.200000000000003</v>
      </c>
      <c r="J16" s="20"/>
      <c r="K16" s="20"/>
      <c r="L16" s="24">
        <v>465</v>
      </c>
      <c r="M16" s="20"/>
      <c r="N16" s="29"/>
      <c r="O16" s="20"/>
    </row>
    <row r="17" spans="1:15" x14ac:dyDescent="0.35">
      <c r="A17" s="23" t="s">
        <v>55</v>
      </c>
      <c r="B17" s="19" t="s">
        <v>46</v>
      </c>
      <c r="C17" s="20">
        <v>366</v>
      </c>
      <c r="D17" s="21">
        <v>6.8</v>
      </c>
      <c r="E17" s="22">
        <v>21.3</v>
      </c>
      <c r="F17" s="20"/>
      <c r="G17" s="22">
        <v>12.5</v>
      </c>
      <c r="H17" s="20"/>
      <c r="I17" s="22">
        <v>31.200000000000003</v>
      </c>
      <c r="J17" s="20"/>
      <c r="K17" s="20"/>
      <c r="L17" s="24">
        <v>348</v>
      </c>
      <c r="M17" s="20"/>
      <c r="N17" s="29"/>
      <c r="O17" s="20"/>
    </row>
    <row r="18" spans="1:15" x14ac:dyDescent="0.35">
      <c r="A18" s="23" t="s">
        <v>55</v>
      </c>
      <c r="B18" s="19" t="s">
        <v>53</v>
      </c>
      <c r="C18" s="20">
        <v>538</v>
      </c>
      <c r="D18" s="21">
        <v>6.8</v>
      </c>
      <c r="E18" s="22">
        <v>21.2</v>
      </c>
      <c r="F18" s="20"/>
      <c r="G18" s="22">
        <v>12.5</v>
      </c>
      <c r="H18" s="20"/>
      <c r="I18" s="22">
        <v>31.200000000000003</v>
      </c>
      <c r="J18" s="20"/>
      <c r="K18" s="20"/>
      <c r="L18" s="24">
        <v>461</v>
      </c>
      <c r="M18" s="20"/>
      <c r="N18" s="29"/>
      <c r="O18" s="20"/>
    </row>
    <row r="19" spans="1:15" x14ac:dyDescent="0.35">
      <c r="A19" s="23" t="s">
        <v>55</v>
      </c>
      <c r="B19" s="19" t="s">
        <v>48</v>
      </c>
      <c r="C19" s="20">
        <v>540</v>
      </c>
      <c r="D19" s="21">
        <v>6.8</v>
      </c>
      <c r="E19" s="22">
        <v>23.2</v>
      </c>
      <c r="F19" s="20"/>
      <c r="G19" s="22">
        <v>12.5</v>
      </c>
      <c r="H19" s="20"/>
      <c r="I19" s="22">
        <v>31.200000000000003</v>
      </c>
      <c r="J19" s="20"/>
      <c r="K19" s="20"/>
      <c r="L19" s="24">
        <v>444</v>
      </c>
      <c r="M19" s="20"/>
      <c r="N19" s="29"/>
      <c r="O19" s="20"/>
    </row>
    <row r="20" spans="1:15" x14ac:dyDescent="0.35">
      <c r="A20" s="23" t="s">
        <v>56</v>
      </c>
      <c r="B20" s="19" t="s">
        <v>45</v>
      </c>
      <c r="C20" s="20">
        <v>915</v>
      </c>
      <c r="D20" s="21">
        <v>6.3</v>
      </c>
      <c r="E20" s="22">
        <v>29.4</v>
      </c>
      <c r="F20" s="20"/>
      <c r="G20" s="22">
        <v>9.5</v>
      </c>
      <c r="H20" s="20"/>
      <c r="I20" s="22">
        <v>36</v>
      </c>
      <c r="J20" s="20"/>
      <c r="K20" s="20"/>
      <c r="L20" s="24">
        <v>869</v>
      </c>
      <c r="M20" s="20"/>
      <c r="N20" s="29"/>
      <c r="O20" s="20"/>
    </row>
    <row r="21" spans="1:15" x14ac:dyDescent="0.35">
      <c r="A21" s="23" t="s">
        <v>56</v>
      </c>
      <c r="B21" s="19" t="s">
        <v>46</v>
      </c>
      <c r="C21" s="20">
        <v>422</v>
      </c>
      <c r="D21" s="21">
        <v>6.3</v>
      </c>
      <c r="E21" s="22">
        <v>29.6</v>
      </c>
      <c r="F21" s="20"/>
      <c r="G21" s="22">
        <v>9.5</v>
      </c>
      <c r="H21" s="20"/>
      <c r="I21" s="22">
        <v>36</v>
      </c>
      <c r="J21" s="20"/>
      <c r="K21" s="20"/>
      <c r="L21" s="24">
        <v>401</v>
      </c>
      <c r="M21" s="20"/>
      <c r="N21" s="29"/>
      <c r="O21" s="20"/>
    </row>
    <row r="22" spans="1:15" x14ac:dyDescent="0.35">
      <c r="A22" s="23" t="s">
        <v>56</v>
      </c>
      <c r="B22" s="19" t="s">
        <v>1</v>
      </c>
      <c r="C22" s="20">
        <v>639</v>
      </c>
      <c r="D22" s="21">
        <v>6.3</v>
      </c>
      <c r="E22" s="22">
        <v>31.2</v>
      </c>
      <c r="F22" s="20"/>
      <c r="G22" s="22">
        <v>9.5</v>
      </c>
      <c r="H22" s="20"/>
      <c r="I22" s="22">
        <v>36</v>
      </c>
      <c r="J22" s="20"/>
      <c r="K22" s="20"/>
      <c r="L22" s="24">
        <v>595</v>
      </c>
      <c r="M22" s="20"/>
      <c r="N22" s="29"/>
      <c r="O22" s="20"/>
    </row>
    <row r="23" spans="1:15" x14ac:dyDescent="0.35">
      <c r="A23" s="23" t="s">
        <v>56</v>
      </c>
      <c r="B23" s="19" t="s">
        <v>3</v>
      </c>
      <c r="C23" s="20">
        <v>474</v>
      </c>
      <c r="D23" s="21">
        <v>6.3</v>
      </c>
      <c r="E23" s="22">
        <v>30.6</v>
      </c>
      <c r="F23" s="20"/>
      <c r="G23" s="22">
        <v>9.5</v>
      </c>
      <c r="H23" s="20"/>
      <c r="I23" s="22">
        <v>36</v>
      </c>
      <c r="J23" s="20"/>
      <c r="K23" s="20"/>
      <c r="L23" s="24">
        <v>371</v>
      </c>
      <c r="M23" s="20"/>
      <c r="N23" s="29"/>
      <c r="O23" s="20"/>
    </row>
    <row r="24" spans="1:15" x14ac:dyDescent="0.35">
      <c r="A24" s="23" t="s">
        <v>56</v>
      </c>
      <c r="B24" s="19" t="s">
        <v>49</v>
      </c>
      <c r="C24" s="20">
        <v>261</v>
      </c>
      <c r="D24" s="21">
        <v>6.3</v>
      </c>
      <c r="E24" s="22">
        <v>29.5</v>
      </c>
      <c r="F24" s="20"/>
      <c r="G24" s="22">
        <v>9.5</v>
      </c>
      <c r="H24" s="20"/>
      <c r="I24" s="22">
        <v>36</v>
      </c>
      <c r="J24" s="20"/>
      <c r="K24" s="20"/>
      <c r="L24" s="24">
        <v>243</v>
      </c>
      <c r="M24" s="20"/>
      <c r="N24" s="29"/>
      <c r="O24" s="20"/>
    </row>
    <row r="25" spans="1:15" x14ac:dyDescent="0.35">
      <c r="A25" s="23" t="s">
        <v>42</v>
      </c>
      <c r="B25" s="19" t="s">
        <v>50</v>
      </c>
      <c r="C25" s="20">
        <v>358</v>
      </c>
      <c r="D25" s="21">
        <v>6.6</v>
      </c>
      <c r="E25" s="22">
        <v>32.799999999999997</v>
      </c>
      <c r="F25" s="20"/>
      <c r="G25" s="22">
        <v>12.5</v>
      </c>
      <c r="H25" s="20"/>
      <c r="I25" s="22">
        <v>38.400000000000006</v>
      </c>
      <c r="J25" s="20"/>
      <c r="K25" s="20"/>
      <c r="L25" s="24">
        <v>232</v>
      </c>
      <c r="M25" s="20"/>
      <c r="N25" s="29"/>
      <c r="O25" s="20"/>
    </row>
    <row r="26" spans="1:15" x14ac:dyDescent="0.35">
      <c r="A26" s="23" t="s">
        <v>42</v>
      </c>
      <c r="B26" s="19" t="s">
        <v>52</v>
      </c>
      <c r="C26" s="20">
        <v>770</v>
      </c>
      <c r="D26" s="21">
        <v>6.6</v>
      </c>
      <c r="E26" s="22">
        <v>34</v>
      </c>
      <c r="F26" s="20"/>
      <c r="G26" s="22">
        <v>12.5</v>
      </c>
      <c r="H26" s="20"/>
      <c r="I26" s="22">
        <v>38.400000000000006</v>
      </c>
      <c r="J26" s="20"/>
      <c r="K26" s="20"/>
      <c r="L26" s="24">
        <v>696</v>
      </c>
      <c r="M26" s="20"/>
      <c r="N26" s="29"/>
      <c r="O26" s="20"/>
    </row>
    <row r="27" spans="1:15" x14ac:dyDescent="0.35">
      <c r="A27" s="23" t="s">
        <v>42</v>
      </c>
      <c r="B27" s="19" t="s">
        <v>46</v>
      </c>
      <c r="C27" s="20">
        <v>961</v>
      </c>
      <c r="D27" s="21">
        <v>6.6</v>
      </c>
      <c r="E27" s="22">
        <v>32</v>
      </c>
      <c r="F27" s="20"/>
      <c r="G27" s="22">
        <v>12.5</v>
      </c>
      <c r="H27" s="20"/>
      <c r="I27" s="22">
        <v>38.400000000000006</v>
      </c>
      <c r="J27" s="20"/>
      <c r="K27" s="20"/>
      <c r="L27" s="24">
        <v>825</v>
      </c>
      <c r="M27" s="20"/>
      <c r="N27" s="29"/>
      <c r="O27" s="20"/>
    </row>
    <row r="28" spans="1:15" x14ac:dyDescent="0.35">
      <c r="A28" s="23" t="s">
        <v>42</v>
      </c>
      <c r="B28" s="19" t="s">
        <v>45</v>
      </c>
      <c r="C28" s="20">
        <v>879</v>
      </c>
      <c r="D28" s="21">
        <v>6.6</v>
      </c>
      <c r="E28" s="22">
        <v>33</v>
      </c>
      <c r="F28" s="20"/>
      <c r="G28" s="22">
        <v>12.5</v>
      </c>
      <c r="H28" s="20"/>
      <c r="I28" s="22">
        <v>38.400000000000006</v>
      </c>
      <c r="J28" s="20"/>
      <c r="K28" s="20"/>
      <c r="L28" s="24">
        <v>766</v>
      </c>
      <c r="M28" s="20"/>
      <c r="N28" s="29"/>
      <c r="O28" s="20"/>
    </row>
    <row r="29" spans="1:15" x14ac:dyDescent="0.35">
      <c r="A29" s="23" t="s">
        <v>42</v>
      </c>
      <c r="B29" s="19" t="s">
        <v>53</v>
      </c>
      <c r="C29" s="20">
        <v>535</v>
      </c>
      <c r="D29" s="21">
        <v>6.6</v>
      </c>
      <c r="E29" s="22">
        <v>32</v>
      </c>
      <c r="F29" s="20"/>
      <c r="G29" s="22">
        <v>12.5</v>
      </c>
      <c r="H29" s="20"/>
      <c r="I29" s="22">
        <v>38.400000000000006</v>
      </c>
      <c r="J29" s="20"/>
      <c r="K29" s="20"/>
      <c r="L29" s="24">
        <v>348</v>
      </c>
      <c r="M29" s="20"/>
      <c r="N29" s="29"/>
      <c r="O29" s="20"/>
    </row>
    <row r="30" spans="1:15" x14ac:dyDescent="0.35">
      <c r="A30" s="23" t="s">
        <v>42</v>
      </c>
      <c r="B30" s="19" t="s">
        <v>2</v>
      </c>
      <c r="C30" s="20">
        <v>633</v>
      </c>
      <c r="D30" s="21">
        <v>6.6</v>
      </c>
      <c r="E30" s="22">
        <v>34</v>
      </c>
      <c r="F30" s="20"/>
      <c r="G30" s="22">
        <v>12.5</v>
      </c>
      <c r="H30" s="20"/>
      <c r="I30" s="22">
        <v>38.400000000000006</v>
      </c>
      <c r="J30" s="20"/>
      <c r="K30" s="20"/>
      <c r="L30" s="24">
        <v>561</v>
      </c>
      <c r="M30" s="20"/>
      <c r="N30" s="29"/>
      <c r="O30" s="20"/>
    </row>
    <row r="31" spans="1:15" x14ac:dyDescent="0.35">
      <c r="A31" s="23" t="s">
        <v>43</v>
      </c>
      <c r="B31" s="19" t="s">
        <v>49</v>
      </c>
      <c r="C31" s="20">
        <v>463</v>
      </c>
      <c r="D31" s="21">
        <v>6</v>
      </c>
      <c r="E31" s="22">
        <v>28</v>
      </c>
      <c r="F31" s="20"/>
      <c r="G31" s="22">
        <v>9.5</v>
      </c>
      <c r="H31" s="20"/>
      <c r="I31" s="22">
        <v>37.200000000000003</v>
      </c>
      <c r="J31" s="20"/>
      <c r="K31" s="20"/>
      <c r="L31" s="24">
        <v>378</v>
      </c>
      <c r="M31" s="20"/>
      <c r="N31" s="29"/>
      <c r="O31" s="20"/>
    </row>
    <row r="32" spans="1:15" x14ac:dyDescent="0.35">
      <c r="A32" s="23" t="s">
        <v>43</v>
      </c>
      <c r="B32" s="19" t="s">
        <v>54</v>
      </c>
      <c r="C32" s="20">
        <v>308</v>
      </c>
      <c r="D32" s="21">
        <v>6</v>
      </c>
      <c r="E32" s="22">
        <v>29.6</v>
      </c>
      <c r="F32" s="20"/>
      <c r="G32" s="22">
        <v>9.5</v>
      </c>
      <c r="H32" s="20"/>
      <c r="I32" s="22">
        <v>37.200000000000003</v>
      </c>
      <c r="J32" s="20"/>
      <c r="K32" s="20"/>
      <c r="L32" s="24">
        <v>203</v>
      </c>
      <c r="M32" s="20"/>
      <c r="N32" s="29"/>
      <c r="O32" s="20"/>
    </row>
    <row r="33" spans="1:15" x14ac:dyDescent="0.35">
      <c r="A33" s="23" t="s">
        <v>43</v>
      </c>
      <c r="B33" s="19" t="s">
        <v>46</v>
      </c>
      <c r="C33" s="20">
        <v>603</v>
      </c>
      <c r="D33" s="21">
        <v>6</v>
      </c>
      <c r="E33" s="22">
        <v>31.2</v>
      </c>
      <c r="F33" s="20"/>
      <c r="G33" s="22">
        <v>9.5</v>
      </c>
      <c r="H33" s="20"/>
      <c r="I33" s="22">
        <v>37.200000000000003</v>
      </c>
      <c r="J33" s="20"/>
      <c r="K33" s="20"/>
      <c r="L33" s="24">
        <v>554</v>
      </c>
      <c r="M33" s="20"/>
      <c r="N33" s="29"/>
      <c r="O33" s="20"/>
    </row>
    <row r="34" spans="1:15" x14ac:dyDescent="0.35">
      <c r="A34" s="23" t="s">
        <v>43</v>
      </c>
      <c r="B34" s="19" t="s">
        <v>53</v>
      </c>
      <c r="C34" s="20">
        <v>913</v>
      </c>
      <c r="D34" s="21">
        <v>6</v>
      </c>
      <c r="E34" s="22">
        <v>31.2</v>
      </c>
      <c r="F34" s="20"/>
      <c r="G34" s="22">
        <v>9.5</v>
      </c>
      <c r="H34" s="20"/>
      <c r="I34" s="22">
        <v>37.200000000000003</v>
      </c>
      <c r="J34" s="20"/>
      <c r="K34" s="20"/>
      <c r="L34" s="24">
        <v>840</v>
      </c>
      <c r="M34" s="20"/>
      <c r="N34" s="29"/>
      <c r="O34" s="20"/>
    </row>
    <row r="35" spans="1:15" x14ac:dyDescent="0.35">
      <c r="A35" s="23" t="s">
        <v>43</v>
      </c>
      <c r="B35" s="19" t="s">
        <v>45</v>
      </c>
      <c r="C35" s="20">
        <v>605</v>
      </c>
      <c r="D35" s="21">
        <v>6</v>
      </c>
      <c r="E35" s="22">
        <v>28.8</v>
      </c>
      <c r="F35" s="20"/>
      <c r="G35" s="22">
        <v>9.5</v>
      </c>
      <c r="H35" s="20"/>
      <c r="I35" s="22">
        <v>37.200000000000003</v>
      </c>
      <c r="J35" s="20"/>
      <c r="K35" s="20"/>
      <c r="L35" s="24">
        <v>584</v>
      </c>
      <c r="M35" s="20"/>
      <c r="N35" s="29"/>
      <c r="O35" s="20"/>
    </row>
    <row r="36" spans="1:15" x14ac:dyDescent="0.35">
      <c r="A36" s="23" t="s">
        <v>43</v>
      </c>
      <c r="B36" s="19" t="s">
        <v>51</v>
      </c>
      <c r="C36" s="20">
        <v>373</v>
      </c>
      <c r="D36" s="21">
        <v>6</v>
      </c>
      <c r="E36" s="22">
        <v>31.2</v>
      </c>
      <c r="F36" s="20"/>
      <c r="G36" s="22">
        <v>9.5</v>
      </c>
      <c r="H36" s="20"/>
      <c r="I36" s="22">
        <v>37.200000000000003</v>
      </c>
      <c r="J36" s="20"/>
      <c r="K36" s="20"/>
      <c r="L36" s="32">
        <v>343</v>
      </c>
      <c r="M36" s="20"/>
      <c r="N36" s="29"/>
      <c r="O36" s="20"/>
    </row>
    <row r="37" spans="1:15" ht="15" thickBot="1" x14ac:dyDescent="0.4">
      <c r="A37" s="19" t="s">
        <v>17</v>
      </c>
      <c r="B37" s="34"/>
      <c r="C37" s="33"/>
      <c r="D37" s="33"/>
      <c r="E37" s="36"/>
      <c r="F37" s="28"/>
      <c r="G37" s="35"/>
      <c r="H37" s="28"/>
      <c r="I37" s="35"/>
      <c r="J37" s="28"/>
      <c r="K37" s="30"/>
      <c r="L37" s="30"/>
      <c r="M37" s="31"/>
      <c r="N37" s="31"/>
      <c r="O37" s="28"/>
    </row>
    <row r="38" spans="1:15" ht="15" thickTop="1" x14ac:dyDescent="0.35"/>
    <row r="39" spans="1:15" x14ac:dyDescent="0.35">
      <c r="C39" s="43"/>
      <c r="L39" s="43"/>
      <c r="N39" s="43"/>
    </row>
    <row r="40" spans="1:15" x14ac:dyDescent="0.35">
      <c r="N40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F09D-1D71-4D58-8C4D-2E8D7C38CF61}">
  <dimension ref="A1:B8"/>
  <sheetViews>
    <sheetView workbookViewId="0">
      <selection activeCell="E25" sqref="E25"/>
    </sheetView>
  </sheetViews>
  <sheetFormatPr defaultRowHeight="14.5" x14ac:dyDescent="0.35"/>
  <cols>
    <col min="1" max="1" width="19.08984375" customWidth="1"/>
    <col min="2" max="2" width="13.36328125" customWidth="1"/>
  </cols>
  <sheetData>
    <row r="1" spans="1:2" ht="19" thickBot="1" x14ac:dyDescent="0.5">
      <c r="A1" s="12" t="s">
        <v>57</v>
      </c>
    </row>
    <row r="2" spans="1:2" x14ac:dyDescent="0.35">
      <c r="A2" s="5" t="s">
        <v>19</v>
      </c>
      <c r="B2" s="6" t="s">
        <v>20</v>
      </c>
    </row>
    <row r="3" spans="1:2" x14ac:dyDescent="0.35">
      <c r="A3" s="3" t="s">
        <v>40</v>
      </c>
      <c r="B3" s="7">
        <v>799</v>
      </c>
    </row>
    <row r="4" spans="1:2" x14ac:dyDescent="0.35">
      <c r="A4" s="3" t="s">
        <v>44</v>
      </c>
      <c r="B4" s="7">
        <v>599</v>
      </c>
    </row>
    <row r="5" spans="1:2" x14ac:dyDescent="0.35">
      <c r="A5" s="3" t="s">
        <v>43</v>
      </c>
      <c r="B5" s="7">
        <v>650</v>
      </c>
    </row>
    <row r="6" spans="1:2" x14ac:dyDescent="0.35">
      <c r="A6" s="3" t="s">
        <v>55</v>
      </c>
      <c r="B6" s="7">
        <v>599</v>
      </c>
    </row>
    <row r="7" spans="1:2" x14ac:dyDescent="0.35">
      <c r="A7" s="3" t="s">
        <v>42</v>
      </c>
      <c r="B7" s="7">
        <v>799</v>
      </c>
    </row>
    <row r="8" spans="1:2" ht="15" thickBot="1" x14ac:dyDescent="0.4">
      <c r="A8" s="4" t="s">
        <v>56</v>
      </c>
      <c r="B8" s="8">
        <v>799</v>
      </c>
    </row>
  </sheetData>
  <sortState xmlns:xlrd2="http://schemas.microsoft.com/office/spreadsheetml/2017/richdata2" ref="A3:B8">
    <sortCondition ref="A3:A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EACBD-89DA-4C18-8E92-026AA04658FC}">
  <dimension ref="A1:E21"/>
  <sheetViews>
    <sheetView topLeftCell="A7" workbookViewId="0">
      <selection activeCell="A17" sqref="A17:D19"/>
    </sheetView>
  </sheetViews>
  <sheetFormatPr defaultRowHeight="14.5" x14ac:dyDescent="0.35"/>
  <cols>
    <col min="1" max="1" width="22.26953125" customWidth="1"/>
    <col min="3" max="3" width="11.08984375" bestFit="1" customWidth="1"/>
    <col min="4" max="4" width="13.6328125" bestFit="1" customWidth="1"/>
    <col min="5" max="5" width="13.90625" customWidth="1"/>
    <col min="9" max="9" width="20.81640625" bestFit="1" customWidth="1"/>
    <col min="10" max="10" width="13.81640625" customWidth="1"/>
  </cols>
  <sheetData>
    <row r="1" spans="1:5" x14ac:dyDescent="0.35">
      <c r="A1" s="1" t="s">
        <v>39</v>
      </c>
    </row>
    <row r="2" spans="1:5" x14ac:dyDescent="0.35">
      <c r="A2" s="1" t="s">
        <v>58</v>
      </c>
    </row>
    <row r="3" spans="1:5" x14ac:dyDescent="0.35">
      <c r="A3" s="1"/>
    </row>
    <row r="4" spans="1:5" x14ac:dyDescent="0.35">
      <c r="C4" s="37" t="s">
        <v>6</v>
      </c>
      <c r="D4" s="37" t="s">
        <v>6</v>
      </c>
    </row>
    <row r="5" spans="1:5" x14ac:dyDescent="0.35">
      <c r="A5" s="1" t="s">
        <v>5</v>
      </c>
      <c r="C5" s="9"/>
      <c r="D5" s="38"/>
    </row>
    <row r="6" spans="1:5" x14ac:dyDescent="0.35">
      <c r="A6" s="16" t="s">
        <v>27</v>
      </c>
      <c r="C6" s="9"/>
      <c r="D6" s="9"/>
    </row>
    <row r="7" spans="1:5" x14ac:dyDescent="0.35">
      <c r="A7" t="s">
        <v>23</v>
      </c>
      <c r="C7" s="38"/>
      <c r="D7" s="9"/>
    </row>
    <row r="8" spans="1:5" x14ac:dyDescent="0.35">
      <c r="A8" t="s">
        <v>24</v>
      </c>
      <c r="C8" s="38"/>
      <c r="D8" s="9"/>
    </row>
    <row r="9" spans="1:5" x14ac:dyDescent="0.35">
      <c r="A9" t="s">
        <v>26</v>
      </c>
      <c r="C9" s="39"/>
      <c r="D9" s="9"/>
    </row>
    <row r="10" spans="1:5" x14ac:dyDescent="0.35">
      <c r="A10" s="16" t="s">
        <v>38</v>
      </c>
      <c r="C10" s="40">
        <f>C9+C8+C7</f>
        <v>0</v>
      </c>
      <c r="D10" s="9"/>
    </row>
    <row r="11" spans="1:5" x14ac:dyDescent="0.35">
      <c r="A11" t="s">
        <v>28</v>
      </c>
      <c r="C11" s="39"/>
      <c r="D11" s="9"/>
    </row>
    <row r="12" spans="1:5" x14ac:dyDescent="0.35">
      <c r="A12" s="16"/>
      <c r="C12" s="41">
        <f>C10-C11</f>
        <v>0</v>
      </c>
      <c r="D12" s="9"/>
    </row>
    <row r="13" spans="1:5" x14ac:dyDescent="0.35">
      <c r="A13" t="s">
        <v>29</v>
      </c>
      <c r="C13" s="42">
        <v>1268900</v>
      </c>
      <c r="D13" s="9"/>
    </row>
    <row r="14" spans="1:5" x14ac:dyDescent="0.35">
      <c r="A14" s="1" t="s">
        <v>30</v>
      </c>
      <c r="C14" s="9"/>
      <c r="D14" s="42">
        <f>-C12-C13</f>
        <v>-1268900</v>
      </c>
    </row>
    <row r="15" spans="1:5" x14ac:dyDescent="0.35">
      <c r="A15" s="1" t="s">
        <v>31</v>
      </c>
      <c r="C15" s="9"/>
      <c r="D15" s="9">
        <f>+D5+D14</f>
        <v>-1268900</v>
      </c>
      <c r="E15" s="17"/>
    </row>
    <row r="16" spans="1:5" x14ac:dyDescent="0.35">
      <c r="A16" s="16" t="s">
        <v>36</v>
      </c>
      <c r="C16" s="9"/>
      <c r="D16" s="9"/>
      <c r="E16" s="10"/>
    </row>
    <row r="17" spans="1:4" x14ac:dyDescent="0.35">
      <c r="A17" t="s">
        <v>37</v>
      </c>
      <c r="C17" s="9"/>
      <c r="D17" s="9">
        <v>-196500</v>
      </c>
    </row>
    <row r="18" spans="1:4" x14ac:dyDescent="0.35">
      <c r="A18" t="s">
        <v>32</v>
      </c>
      <c r="C18" s="9"/>
      <c r="D18" s="9">
        <v>-258200</v>
      </c>
    </row>
    <row r="19" spans="1:4" x14ac:dyDescent="0.35">
      <c r="A19" t="s">
        <v>33</v>
      </c>
      <c r="C19" s="9"/>
      <c r="D19" s="9">
        <v>-523100</v>
      </c>
    </row>
    <row r="20" spans="1:4" ht="15" thickBot="1" x14ac:dyDescent="0.4">
      <c r="A20" s="1" t="s">
        <v>34</v>
      </c>
      <c r="C20" s="9"/>
      <c r="D20" s="13">
        <f>D15+D17+D18+D19</f>
        <v>-2246700</v>
      </c>
    </row>
    <row r="21" spans="1:4" ht="15" thickTop="1" x14ac:dyDescent="0.35">
      <c r="C21" s="9"/>
      <c r="D21" s="9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Sales &amp; production information</vt:lpstr>
      <vt:lpstr>Pricing</vt:lpstr>
      <vt:lpstr>Marginal cost statement 30Jun-6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2021-06-18T09:29:24Z</dcterms:created>
  <dcterms:modified xsi:type="dcterms:W3CDTF">2021-12-10T11:34:41Z</dcterms:modified>
</cp:coreProperties>
</file>