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Tech edit 4 Dec 2022\Amended Excel files to JM\"/>
    </mc:Choice>
  </mc:AlternateContent>
  <xr:revisionPtr revIDLastSave="0" documentId="13_ncr:1_{9F733EE0-B780-4773-A8C4-77D35668428A}" xr6:coauthVersionLast="47" xr6:coauthVersionMax="47" xr10:uidLastSave="{00000000-0000-0000-0000-000000000000}"/>
  <bookViews>
    <workbookView xWindow="28680" yWindow="-120" windowWidth="29040" windowHeight="15840" xr2:uid="{0F11AC43-BD7E-4982-940E-D510A0300A4A}"/>
  </bookViews>
  <sheets>
    <sheet name="Citrus Ze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2" l="1"/>
  <c r="E22" i="2"/>
  <c r="F18" i="2"/>
  <c r="F17" i="2"/>
  <c r="F16" i="2"/>
  <c r="F15" i="2"/>
  <c r="F10" i="2"/>
  <c r="C22" i="2"/>
  <c r="D22" i="2"/>
  <c r="B22" i="2"/>
  <c r="E18" i="2"/>
  <c r="E17" i="2"/>
  <c r="E16" i="2"/>
  <c r="E15" i="2"/>
  <c r="E10" i="2"/>
  <c r="B10" i="2"/>
  <c r="B16" i="2" s="1"/>
  <c r="C16" i="2" s="1"/>
  <c r="B17" i="2"/>
  <c r="C17" i="2" s="1"/>
  <c r="B12" i="2"/>
  <c r="D12" i="2"/>
  <c r="B18" i="2" l="1"/>
  <c r="C18" i="2" s="1"/>
  <c r="C10" i="2"/>
  <c r="B15" i="2"/>
  <c r="C15" i="2" s="1"/>
  <c r="C12" i="2"/>
  <c r="E12" i="2" l="1"/>
  <c r="D20" i="2"/>
  <c r="C20" i="2"/>
  <c r="B20" i="2" l="1"/>
  <c r="E20" i="2"/>
</calcChain>
</file>

<file path=xl/sharedStrings.xml><?xml version="1.0" encoding="utf-8"?>
<sst xmlns="http://schemas.openxmlformats.org/spreadsheetml/2006/main" count="27" uniqueCount="20">
  <si>
    <t>Units (made and sold)</t>
  </si>
  <si>
    <t>Actual</t>
  </si>
  <si>
    <t>Budget</t>
  </si>
  <si>
    <t>Variance</t>
  </si>
  <si>
    <t>£</t>
  </si>
  <si>
    <t>Sales</t>
  </si>
  <si>
    <t>Variable costs</t>
  </si>
  <si>
    <t>Direct materials</t>
  </si>
  <si>
    <t>Direct labour</t>
  </si>
  <si>
    <t>Variable production overhead</t>
  </si>
  <si>
    <t>Fixed production overhead</t>
  </si>
  <si>
    <t>Total costs</t>
  </si>
  <si>
    <t>Operating profit</t>
  </si>
  <si>
    <t>Flexed Budget</t>
  </si>
  <si>
    <t>Var %</t>
  </si>
  <si>
    <t>Revenue</t>
  </si>
  <si>
    <t>A Touch of Juice Ltd</t>
  </si>
  <si>
    <t>Year ended 31 March 20-7</t>
  </si>
  <si>
    <t>Total revenue</t>
  </si>
  <si>
    <t>Citrus Zest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</si>
</sst>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2" fontId="3" fillId="0" borderId="0" xfId="0" applyNumberFormat="1" applyFont="1" applyProtection="1"/>
    <xf numFmtId="2" fontId="0" fillId="0" borderId="0" xfId="0" applyNumberFormat="1" applyFont="1" applyAlignment="1" applyProtection="1">
      <alignment horizontal="center"/>
    </xf>
    <xf numFmtId="2" fontId="0" fillId="0" borderId="0" xfId="0" applyNumberFormat="1" applyFont="1" applyProtection="1"/>
    <xf numFmtId="2" fontId="2" fillId="0" borderId="0" xfId="0" applyNumberFormat="1" applyFont="1" applyAlignment="1" applyProtection="1">
      <alignment horizontal="left"/>
    </xf>
    <xf numFmtId="2" fontId="2" fillId="0" borderId="0" xfId="0" applyNumberFormat="1" applyFont="1" applyProtection="1"/>
    <xf numFmtId="2" fontId="4" fillId="0" borderId="0" xfId="0" applyNumberFormat="1" applyFont="1" applyProtection="1"/>
    <xf numFmtId="164" fontId="0" fillId="0" borderId="0" xfId="1" applyNumberFormat="1" applyFont="1" applyAlignment="1" applyProtection="1">
      <alignment horizontal="center"/>
    </xf>
    <xf numFmtId="164" fontId="0" fillId="0" borderId="0" xfId="1" applyNumberFormat="1" applyFont="1" applyProtection="1"/>
    <xf numFmtId="164" fontId="0" fillId="0" borderId="0" xfId="1" applyNumberFormat="1" applyFont="1" applyAlignment="1" applyProtection="1">
      <alignment horizontal="right"/>
    </xf>
    <xf numFmtId="164" fontId="0" fillId="0" borderId="1" xfId="1" applyNumberFormat="1" applyFont="1" applyBorder="1" applyAlignment="1" applyProtection="1">
      <alignment horizontal="right"/>
    </xf>
    <xf numFmtId="164" fontId="2" fillId="0" borderId="2" xfId="1" applyNumberFormat="1" applyFont="1" applyBorder="1" applyAlignment="1" applyProtection="1">
      <alignment horizontal="right"/>
    </xf>
    <xf numFmtId="164" fontId="2" fillId="0" borderId="0" xfId="1" applyNumberFormat="1" applyFont="1" applyAlignment="1" applyProtection="1">
      <alignment horizontal="center"/>
    </xf>
    <xf numFmtId="10" fontId="0" fillId="0" borderId="0" xfId="2" applyNumberFormat="1" applyFont="1" applyProtection="1"/>
    <xf numFmtId="164" fontId="2" fillId="0" borderId="0" xfId="1" applyNumberFormat="1" applyFont="1" applyAlignment="1" applyProtection="1">
      <alignment horizontal="center" wrapText="1"/>
    </xf>
    <xf numFmtId="164" fontId="2" fillId="0" borderId="0" xfId="1" applyNumberFormat="1" applyFont="1" applyAlignment="1" applyProtection="1">
      <alignment horizontal="center" vertical="center" wrapText="1"/>
    </xf>
    <xf numFmtId="2" fontId="2" fillId="0" borderId="0" xfId="0" applyNumberFormat="1" applyFont="1" applyAlignment="1" applyProtection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F84B9-FB7F-4F5F-9DC5-B1CFB5483EB2}">
  <dimension ref="A1:F24"/>
  <sheetViews>
    <sheetView tabSelected="1" zoomScale="130" zoomScaleNormal="130" workbookViewId="0">
      <selection activeCell="L29" sqref="L29"/>
    </sheetView>
  </sheetViews>
  <sheetFormatPr defaultColWidth="13" defaultRowHeight="14.5" x14ac:dyDescent="0.35"/>
  <cols>
    <col min="1" max="1" width="28" style="3" customWidth="1"/>
    <col min="2" max="2" width="10.1796875" style="2" customWidth="1"/>
    <col min="3" max="3" width="9.81640625" style="3" customWidth="1"/>
    <col min="4" max="4" width="10.453125" style="3" customWidth="1"/>
    <col min="5" max="5" width="10.36328125" style="3" customWidth="1"/>
    <col min="6" max="6" width="9.26953125" style="3" customWidth="1"/>
    <col min="7" max="16384" width="13" style="3"/>
  </cols>
  <sheetData>
    <row r="1" spans="1:6" x14ac:dyDescent="0.35">
      <c r="A1" s="5" t="s">
        <v>16</v>
      </c>
    </row>
    <row r="2" spans="1:6" ht="12" customHeight="1" x14ac:dyDescent="0.35">
      <c r="A2" s="1" t="s">
        <v>19</v>
      </c>
    </row>
    <row r="3" spans="1:6" ht="12" customHeight="1" x14ac:dyDescent="0.35">
      <c r="A3" s="4" t="s">
        <v>17</v>
      </c>
    </row>
    <row r="4" spans="1:6" ht="12" customHeight="1" x14ac:dyDescent="0.35">
      <c r="A4" s="4"/>
    </row>
    <row r="5" spans="1:6" ht="12" customHeight="1" x14ac:dyDescent="0.35">
      <c r="A5" s="4" t="s">
        <v>0</v>
      </c>
      <c r="B5" s="12">
        <v>500000</v>
      </c>
      <c r="C5" s="12">
        <v>680000</v>
      </c>
      <c r="D5" s="12">
        <v>680000</v>
      </c>
      <c r="E5" s="7"/>
    </row>
    <row r="6" spans="1:6" ht="12" customHeight="1" x14ac:dyDescent="0.35">
      <c r="A6" s="4"/>
      <c r="B6" s="15" t="s">
        <v>2</v>
      </c>
      <c r="C6" s="14" t="s">
        <v>13</v>
      </c>
      <c r="D6" s="15" t="s">
        <v>1</v>
      </c>
      <c r="E6" s="15" t="s">
        <v>3</v>
      </c>
      <c r="F6" s="16" t="s">
        <v>14</v>
      </c>
    </row>
    <row r="7" spans="1:6" ht="15.65" customHeight="1" x14ac:dyDescent="0.35">
      <c r="B7" s="15" t="s">
        <v>2</v>
      </c>
      <c r="C7" s="14"/>
      <c r="D7" s="15" t="s">
        <v>1</v>
      </c>
      <c r="E7" s="15" t="s">
        <v>3</v>
      </c>
      <c r="F7" s="16" t="s">
        <v>14</v>
      </c>
    </row>
    <row r="8" spans="1:6" ht="12" customHeight="1" x14ac:dyDescent="0.35">
      <c r="B8" s="7" t="s">
        <v>4</v>
      </c>
      <c r="C8" s="7" t="s">
        <v>4</v>
      </c>
      <c r="D8" s="7" t="s">
        <v>4</v>
      </c>
      <c r="E8" s="7" t="s">
        <v>4</v>
      </c>
    </row>
    <row r="9" spans="1:6" ht="12" customHeight="1" x14ac:dyDescent="0.35">
      <c r="A9" s="1" t="s">
        <v>15</v>
      </c>
      <c r="B9" s="7"/>
      <c r="C9" s="8"/>
      <c r="D9" s="8"/>
      <c r="E9" s="8"/>
    </row>
    <row r="10" spans="1:6" ht="12" customHeight="1" x14ac:dyDescent="0.35">
      <c r="A10" s="3" t="s">
        <v>5</v>
      </c>
      <c r="B10" s="9">
        <f>B5*1.15</f>
        <v>575000</v>
      </c>
      <c r="C10" s="9">
        <f>B10/B5*C5</f>
        <v>781999.99999999988</v>
      </c>
      <c r="D10" s="9">
        <v>742600</v>
      </c>
      <c r="E10" s="9">
        <f>D10-C10</f>
        <v>-39399.999999999884</v>
      </c>
      <c r="F10" s="13">
        <f>E10/C10</f>
        <v>-5.0383631713554845E-2</v>
      </c>
    </row>
    <row r="11" spans="1:6" ht="12" customHeight="1" x14ac:dyDescent="0.35">
      <c r="B11" s="9"/>
      <c r="C11" s="9"/>
      <c r="D11" s="9"/>
      <c r="E11" s="9"/>
    </row>
    <row r="12" spans="1:6" ht="12" customHeight="1" x14ac:dyDescent="0.35">
      <c r="A12" s="5" t="s">
        <v>18</v>
      </c>
      <c r="B12" s="10">
        <f>SUM(B10:B11)</f>
        <v>575000</v>
      </c>
      <c r="C12" s="10">
        <f t="shared" ref="C12:E12" si="0">SUM(C10:C11)</f>
        <v>781999.99999999988</v>
      </c>
      <c r="D12" s="10">
        <f t="shared" si="0"/>
        <v>742600</v>
      </c>
      <c r="E12" s="10">
        <f t="shared" si="0"/>
        <v>-39399.999999999884</v>
      </c>
    </row>
    <row r="13" spans="1:6" ht="12" customHeight="1" x14ac:dyDescent="0.35">
      <c r="B13" s="9"/>
      <c r="C13" s="9"/>
      <c r="D13" s="9"/>
      <c r="E13" s="9"/>
    </row>
    <row r="14" spans="1:6" ht="12" customHeight="1" x14ac:dyDescent="0.35">
      <c r="A14" s="1" t="s">
        <v>6</v>
      </c>
      <c r="B14" s="9"/>
      <c r="C14" s="9"/>
      <c r="D14" s="9"/>
      <c r="E14" s="9"/>
    </row>
    <row r="15" spans="1:6" ht="12" customHeight="1" x14ac:dyDescent="0.35">
      <c r="A15" s="6" t="s">
        <v>7</v>
      </c>
      <c r="B15" s="9">
        <f>B10*0.1</f>
        <v>57500</v>
      </c>
      <c r="C15" s="9">
        <f>B15/B5*C5</f>
        <v>78200</v>
      </c>
      <c r="D15" s="9">
        <v>76200</v>
      </c>
      <c r="E15" s="9">
        <f>C15-D15</f>
        <v>2000</v>
      </c>
      <c r="F15" s="13">
        <f>E15/C15</f>
        <v>2.557544757033248E-2</v>
      </c>
    </row>
    <row r="16" spans="1:6" ht="12" customHeight="1" x14ac:dyDescent="0.35">
      <c r="A16" s="6" t="s">
        <v>8</v>
      </c>
      <c r="B16" s="9">
        <f>B10*0.08</f>
        <v>46000</v>
      </c>
      <c r="C16" s="9">
        <f>B16/B5*C5</f>
        <v>62560</v>
      </c>
      <c r="D16" s="9">
        <v>63740</v>
      </c>
      <c r="E16" s="9">
        <f>C16-D16</f>
        <v>-1180</v>
      </c>
      <c r="F16" s="13">
        <f>E16/C16</f>
        <v>-1.8861892583120203E-2</v>
      </c>
    </row>
    <row r="17" spans="1:6" ht="12" customHeight="1" x14ac:dyDescent="0.35">
      <c r="A17" s="6" t="s">
        <v>9</v>
      </c>
      <c r="B17" s="9">
        <f>B10*0.05</f>
        <v>28750</v>
      </c>
      <c r="C17" s="9">
        <f>B17/B5*C5</f>
        <v>39100</v>
      </c>
      <c r="D17" s="9">
        <v>41327</v>
      </c>
      <c r="E17" s="9">
        <f>C17-D17</f>
        <v>-2227</v>
      </c>
      <c r="F17" s="13">
        <f>E17/C17</f>
        <v>-5.6956521739130433E-2</v>
      </c>
    </row>
    <row r="18" spans="1:6" ht="12" customHeight="1" x14ac:dyDescent="0.35">
      <c r="A18" s="6" t="s">
        <v>10</v>
      </c>
      <c r="B18" s="9">
        <f>B10*0.2</f>
        <v>115000</v>
      </c>
      <c r="C18" s="9">
        <f>+B18</f>
        <v>115000</v>
      </c>
      <c r="D18" s="9">
        <v>114321</v>
      </c>
      <c r="E18" s="9">
        <f>C18-D18</f>
        <v>679</v>
      </c>
      <c r="F18" s="13">
        <f>E18/C18</f>
        <v>5.9043478260869565E-3</v>
      </c>
    </row>
    <row r="19" spans="1:6" ht="12" customHeight="1" x14ac:dyDescent="0.35">
      <c r="B19" s="9"/>
      <c r="C19" s="9"/>
      <c r="D19" s="9"/>
      <c r="E19" s="9"/>
    </row>
    <row r="20" spans="1:6" ht="12" customHeight="1" x14ac:dyDescent="0.35">
      <c r="A20" s="5" t="s">
        <v>11</v>
      </c>
      <c r="B20" s="10">
        <f>SUM(B15:B19)</f>
        <v>247250</v>
      </c>
      <c r="C20" s="10">
        <f>SUM(C15:C19)</f>
        <v>294860</v>
      </c>
      <c r="D20" s="10">
        <f>SUM(D15:D19)</f>
        <v>295588</v>
      </c>
      <c r="E20" s="10">
        <f>SUM(E15:E19)</f>
        <v>-728</v>
      </c>
    </row>
    <row r="21" spans="1:6" ht="12" customHeight="1" x14ac:dyDescent="0.35">
      <c r="B21" s="7"/>
      <c r="C21" s="7"/>
      <c r="D21" s="7"/>
      <c r="E21" s="7"/>
    </row>
    <row r="22" spans="1:6" ht="15" thickBot="1" x14ac:dyDescent="0.4">
      <c r="A22" s="1" t="s">
        <v>12</v>
      </c>
      <c r="B22" s="11">
        <f>B12-B20</f>
        <v>327750</v>
      </c>
      <c r="C22" s="11">
        <f t="shared" ref="C22:E22" si="1">C12-C20</f>
        <v>487139.99999999988</v>
      </c>
      <c r="D22" s="11">
        <f t="shared" si="1"/>
        <v>447012</v>
      </c>
      <c r="E22" s="11">
        <f>E12+E20</f>
        <v>-40127.999999999884</v>
      </c>
    </row>
    <row r="23" spans="1:6" x14ac:dyDescent="0.35">
      <c r="B23" s="7"/>
      <c r="C23" s="8"/>
      <c r="D23" s="8"/>
      <c r="E23" s="8" t="str">
        <f>IF(D22-C22=E22,"OK","Check")</f>
        <v>OK</v>
      </c>
    </row>
    <row r="24" spans="1:6" x14ac:dyDescent="0.35">
      <c r="B24" s="3"/>
    </row>
  </sheetData>
  <sheetProtection selectLockedCells="1"/>
  <mergeCells count="5">
    <mergeCell ref="C6:C7"/>
    <mergeCell ref="B6:B7"/>
    <mergeCell ref="D6:D7"/>
    <mergeCell ref="E6:E7"/>
    <mergeCell ref="F6:F7"/>
  </mergeCells>
  <conditionalFormatting sqref="F9:F19">
    <cfRule type="cellIs" dxfId="1" priority="2" operator="greaterThan">
      <formula>0.05</formula>
    </cfRule>
    <cfRule type="cellIs" dxfId="0" priority="1" operator="lessThan">
      <formula>-0.05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f0e864e2f2247569c7f1daaee8b9ac2 xmlns="575b2fc6-3934-41ab-aa00-776d19d81933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Management Accounting Techniques</TermName>
          <TermId xmlns="http://schemas.microsoft.com/office/infopath/2007/PartnerControls">10781215-724d-41ca-95c0-50144d6b922e</TermId>
        </TermInfo>
      </Terms>
    </mf0e864e2f2247569c7f1daaee8b9ac2>
    <TaxCatchAll xmlns="575b2fc6-3934-41ab-aa00-776d19d81933">
      <Value>197</Value>
      <Value>193</Value>
    </TaxCatchAll>
    <_Status xmlns="http://schemas.microsoft.com/sharepoint/v3/fields">Not Started</_Status>
    <o774b4379cfe46b0b30ec017c24168fb xmlns="575b2fc6-3934-41ab-aa00-776d19d8193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Practice Assessment</TermName>
          <TermId xmlns="http://schemas.microsoft.com/office/infopath/2007/PartnerControls">1797ce73-cd94-47e1-92db-1a98c6db37cf</TermId>
        </TermInfo>
      </Terms>
    </o774b4379cfe46b0b30ec017c24168fb>
    <ha97258be088433386bbbccfbc3e2c49 xmlns="575b2fc6-3934-41ab-aa00-776d19d81933">
      <Terms xmlns="http://schemas.microsoft.com/office/infopath/2007/PartnerControls"/>
    </ha97258be088433386bbbccfbc3e2c49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QAD document" ma:contentTypeID="0x01010034A92E6E9F540A47BC78A388CFA668DB01120071E2DF15D56F5C43B8129B1EA21CC87E" ma:contentTypeVersion="40" ma:contentTypeDescription="Create a new document." ma:contentTypeScope="" ma:versionID="bed861aa10ff7f4247285ff741321111">
  <xsd:schema xmlns:xsd="http://www.w3.org/2001/XMLSchema" xmlns:xs="http://www.w3.org/2001/XMLSchema" xmlns:p="http://schemas.microsoft.com/office/2006/metadata/properties" xmlns:ns2="575b2fc6-3934-41ab-aa00-776d19d81933" xmlns:ns3="http://schemas.microsoft.com/sharepoint/v3/fields" targetNamespace="http://schemas.microsoft.com/office/2006/metadata/properties" ma:root="true" ma:fieldsID="7237c73c12056b86c09e65c3c08cac95" ns2:_="" ns3:_="">
    <xsd:import namespace="575b2fc6-3934-41ab-aa00-776d19d8193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ha97258be088433386bbbccfbc3e2c49" minOccurs="0"/>
                <xsd:element ref="ns2:TaxCatchAll" minOccurs="0"/>
                <xsd:element ref="ns2:TaxCatchAllLabel" minOccurs="0"/>
                <xsd:element ref="ns2:mf0e864e2f2247569c7f1daaee8b9ac2" minOccurs="0"/>
                <xsd:element ref="ns2:o774b4379cfe46b0b30ec017c24168fb" minOccurs="0"/>
                <xsd:element ref="ns3: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b2fc6-3934-41ab-aa00-776d19d81933" elementFormDefault="qualified">
    <xsd:import namespace="http://schemas.microsoft.com/office/2006/documentManagement/types"/>
    <xsd:import namespace="http://schemas.microsoft.com/office/infopath/2007/PartnerControls"/>
    <xsd:element name="ha97258be088433386bbbccfbc3e2c49" ma:index="8" nillable="true" ma:taxonomy="true" ma:internalName="ha97258be088433386bbbccfbc3e2c49" ma:taxonomyFieldName="Qualifications" ma:displayName="Qualifications" ma:default="" ma:fieldId="{1a97258b-e088-4333-86bb-bccfbc3e2c49}" ma:taxonomyMulti="true" ma:sspId="671111f6-4a3d-4f52-b879-d6951e5b8a6b" ma:termSetId="ad0879b4-0122-40a8-9817-37aa9b1f6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af3ca7e-6d80-4e9f-bd0d-44b44cb2276e}" ma:internalName="TaxCatchAll" ma:showField="CatchAllData" ma:web="18b335b9-3fcc-4163-96de-4cdd429203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af3ca7e-6d80-4e9f-bd0d-44b44cb2276e}" ma:internalName="TaxCatchAllLabel" ma:readOnly="true" ma:showField="CatchAllDataLabel" ma:web="18b335b9-3fcc-4163-96de-4cdd429203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f0e864e2f2247569c7f1daaee8b9ac2" ma:index="12" ma:taxonomy="true" ma:internalName="mf0e864e2f2247569c7f1daaee8b9ac2" ma:taxonomyFieldName="Assessment" ma:displayName="Assessment" ma:default="" ma:fieldId="{6f0e864e-2f22-4756-9c7f-1daaee8b9ac2}" ma:sspId="671111f6-4a3d-4f52-b879-d6951e5b8a6b" ma:termSetId="ce1c2239-2eb9-4889-ba87-13f2260b0b91" ma:anchorId="c110009e-c592-486a-837d-18d59369609f" ma:open="false" ma:isKeyword="false">
      <xsd:complexType>
        <xsd:sequence>
          <xsd:element ref="pc:Terms" minOccurs="0" maxOccurs="1"/>
        </xsd:sequence>
      </xsd:complexType>
    </xsd:element>
    <xsd:element name="o774b4379cfe46b0b30ec017c24168fb" ma:index="14" ma:taxonomy="true" ma:internalName="o774b4379cfe46b0b30ec017c24168fb" ma:taxonomyFieldName="QADDocType" ma:displayName="QAD document type" ma:fieldId="{8774b437-9cfe-46b0-b30e-c017c24168fb}" ma:sspId="671111f6-4a3d-4f52-b879-d6951e5b8a6b" ma:termSetId="d408ab8d-b6a9-4e4a-9056-b2f048499f8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6" nillable="true" ma:displayName="Status" ma:default="Not Started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71111f6-4a3d-4f52-b879-d6951e5b8a6b" ContentTypeId="0x01010034A92E6E9F540A47BC78A388CFA668DB0112" PreviousValue="false"/>
</file>

<file path=customXml/itemProps1.xml><?xml version="1.0" encoding="utf-8"?>
<ds:datastoreItem xmlns:ds="http://schemas.openxmlformats.org/officeDocument/2006/customXml" ds:itemID="{32727B0B-2E29-49F8-8144-E0FA37CF7B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86062E-7453-4083-B04F-56C38EDB0A90}">
  <ds:schemaRefs>
    <ds:schemaRef ds:uri="http://schemas.microsoft.com/sharepoint/v3/field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75b2fc6-3934-41ab-aa00-776d19d81933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986BF0D-4500-4D2A-910B-5F7E6D14B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b2fc6-3934-41ab-aa00-776d19d8193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D7D3117-7AD5-45BE-BB1A-CF0F8CF9EC5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Citrus Zest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Sheriden Amos</cp:lastModifiedBy>
  <dcterms:created xsi:type="dcterms:W3CDTF">2020-09-15T14:51:22Z</dcterms:created>
  <dcterms:modified xsi:type="dcterms:W3CDTF">2021-12-06T14:06:13Z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0x01010034A92E6E9F540A47BC78A388CFA668DB01120071E2DF15D56F5C43B8129B1EA21CC87E</vt:lpwstr>
  </property>
  <property fmtid="{D5CDD505-2E9C-101B-9397-08002B2CF9AE}" pid="3" name="SharedWithUsers">
    <vt:lpwstr>34;#Georgie Shillitoe</vt:lpwstr>
  </property>
  <property fmtid="{D5CDD505-2E9C-101B-9397-08002B2CF9AE}" pid="4" name="Assessment">
    <vt:lpwstr>197;#Management Accounting Techniques|10781215-724d-41ca-95c0-50144d6b922e</vt:lpwstr>
  </property>
  <property fmtid="{D5CDD505-2E9C-101B-9397-08002B2CF9AE}" pid="5" name="ae985c478ca64797b39638a39b40559a">
    <vt:lpwstr/>
  </property>
  <property fmtid="{D5CDD505-2E9C-101B-9397-08002B2CF9AE}" pid="6" name="AATTeam">
    <vt:lpwstr/>
  </property>
  <property fmtid="{D5CDD505-2E9C-101B-9397-08002B2CF9AE}" pid="7" name="QADDocType">
    <vt:lpwstr>193;#Practice Assessment|1797ce73-cd94-47e1-92db-1a98c6db37cf</vt:lpwstr>
  </property>
  <property fmtid="{D5CDD505-2E9C-101B-9397-08002B2CF9AE}" pid="8" name="Qualifications">
    <vt:lpwstr/>
  </property>
</Properties>
</file>