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8_{6429973B-EDF9-4B86-A20B-465D07249B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perating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3" i="1" l="1"/>
  <c r="C8" i="1" s="1"/>
  <c r="E8" i="1" s="1"/>
  <c r="E11" i="1"/>
  <c r="D12" i="1"/>
  <c r="C11" i="1"/>
  <c r="B12" i="1"/>
  <c r="C7" i="1" l="1"/>
  <c r="E7" i="1" s="1"/>
  <c r="C10" i="1"/>
  <c r="C9" i="1"/>
  <c r="E9" i="1" s="1"/>
  <c r="E10" i="1"/>
  <c r="C12" i="1" l="1"/>
  <c r="E12" i="1" s="1"/>
  <c r="F12" i="1" s="1"/>
</calcChain>
</file>

<file path=xl/sharedStrings.xml><?xml version="1.0" encoding="utf-8"?>
<sst xmlns="http://schemas.openxmlformats.org/spreadsheetml/2006/main" count="13" uniqueCount="13">
  <si>
    <t>Revenue</t>
  </si>
  <si>
    <t>Direct materials</t>
  </si>
  <si>
    <t>Direct labour</t>
  </si>
  <si>
    <t>Variable overheads</t>
  </si>
  <si>
    <t>Fixed overheads</t>
  </si>
  <si>
    <t>Original budget</t>
  </si>
  <si>
    <t>Flexed budget</t>
  </si>
  <si>
    <t>Actual results</t>
  </si>
  <si>
    <t>Variances</t>
  </si>
  <si>
    <t>Operating profit</t>
  </si>
  <si>
    <t>Tile packs sold</t>
  </si>
  <si>
    <t>Terry's Tiles Ltd</t>
  </si>
  <si>
    <t>Operating statement for year ending 31 December 20-8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</si>
</sst>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_-* #,##0_-;\-* #,##0_-;_-* &quot;-&quot;??_-;_-@_-"/>
    <numFmt numFmtId="166" formatCode="&quot;£&quot;#,##0"/>
    <numFmt numFmtId="167" formatCode="&quot;£&quot;#,##0;\(&quot;£&quot;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0" borderId="0" xfId="0" applyNumberFormat="1" applyFont="1" applyAlignment="1">
      <alignment horizontal="center" wrapText="1"/>
    </xf>
    <xf numFmtId="0" fontId="3" fillId="0" borderId="0" xfId="0" applyFont="1"/>
    <xf numFmtId="164" fontId="1" fillId="0" borderId="0" xfId="0" applyNumberFormat="1" applyFont="1"/>
    <xf numFmtId="166" fontId="1" fillId="0" borderId="0" xfId="0" applyNumberFormat="1" applyFont="1"/>
    <xf numFmtId="166" fontId="1" fillId="0" borderId="1" xfId="0" applyNumberFormat="1" applyFont="1" applyBorder="1"/>
    <xf numFmtId="10" fontId="1" fillId="0" borderId="0" xfId="2" applyNumberFormat="1" applyFont="1"/>
    <xf numFmtId="165" fontId="1" fillId="0" borderId="0" xfId="1" applyNumberFormat="1" applyFont="1"/>
    <xf numFmtId="167" fontId="1" fillId="0" borderId="0" xfId="0" applyNumberFormat="1" applyFont="1"/>
    <xf numFmtId="167" fontId="1" fillId="0" borderId="1" xfId="0" applyNumberFormat="1" applyFont="1" applyBorder="1"/>
    <xf numFmtId="10" fontId="1" fillId="2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Terry's Tiles Ltd</a:t>
            </a:r>
            <a:r>
              <a:rPr lang="en-GB" sz="1400" b="0" i="0" u="none" strike="noStrike" baseline="0"/>
              <a:t> </a:t>
            </a:r>
          </a:p>
          <a:p>
            <a:pPr>
              <a:defRPr/>
            </a:pPr>
            <a:r>
              <a:rPr lang="en-GB" sz="1400" b="0" i="1" u="none" strike="noStrike" baseline="0">
                <a:effectLst/>
              </a:rPr>
              <a:t>Operating statement for year ending 31 December 20-8</a:t>
            </a:r>
            <a:r>
              <a:rPr lang="en-GB" sz="1400" b="0" i="1" u="none" strike="noStrike" baseline="0"/>
              <a:t> </a:t>
            </a:r>
            <a:endParaRPr lang="en-GB" i="1"/>
          </a:p>
        </c:rich>
      </c:tx>
      <c:layout>
        <c:manualLayout>
          <c:xMode val="edge"/>
          <c:yMode val="edge"/>
          <c:x val="0.18838257386079119"/>
          <c:y val="2.7649769585253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'Operating statement'!$B$6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'Operating statement'!$A$7:$A$12</c:f>
              <c:strCache>
                <c:ptCount val="6"/>
                <c:pt idx="0">
                  <c:v>Revenue</c:v>
                </c:pt>
                <c:pt idx="1">
                  <c:v>Direct materials</c:v>
                </c:pt>
                <c:pt idx="2">
                  <c:v>Direct labour</c:v>
                </c:pt>
                <c:pt idx="3">
                  <c:v>Variable overheads</c:v>
                </c:pt>
                <c:pt idx="4">
                  <c:v>Fixed overheads</c:v>
                </c:pt>
                <c:pt idx="5">
                  <c:v>Operating profit</c:v>
                </c:pt>
              </c:strCache>
            </c:strRef>
          </c:cat>
          <c:val>
            <c:numRef>
              <c:f>'Operating statement'!$B$7:$B$12</c:f>
              <c:numCache>
                <c:formatCode>"£"#,##0</c:formatCode>
                <c:ptCount val="6"/>
                <c:pt idx="0">
                  <c:v>1225000</c:v>
                </c:pt>
                <c:pt idx="1">
                  <c:v>183750</c:v>
                </c:pt>
                <c:pt idx="2">
                  <c:v>147000</c:v>
                </c:pt>
                <c:pt idx="3">
                  <c:v>61250</c:v>
                </c:pt>
                <c:pt idx="4">
                  <c:v>425000</c:v>
                </c:pt>
                <c:pt idx="5">
                  <c:v>408000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6-4682-A283-AEC660680B02}"/>
            </c:ext>
          </c:extLst>
        </c:ser>
        <c:ser>
          <c:idx val="1"/>
          <c:order val="1"/>
          <c:tx>
            <c:strRef>
              <c:f>'Operating statement'!$C$6</c:f>
              <c:strCache>
                <c:ptCount val="1"/>
                <c:pt idx="0">
                  <c:v>Flexed 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'Operating statement'!$A$7:$A$12</c:f>
              <c:strCache>
                <c:ptCount val="6"/>
                <c:pt idx="0">
                  <c:v>Revenue</c:v>
                </c:pt>
                <c:pt idx="1">
                  <c:v>Direct materials</c:v>
                </c:pt>
                <c:pt idx="2">
                  <c:v>Direct labour</c:v>
                </c:pt>
                <c:pt idx="3">
                  <c:v>Variable overheads</c:v>
                </c:pt>
                <c:pt idx="4">
                  <c:v>Fixed overheads</c:v>
                </c:pt>
                <c:pt idx="5">
                  <c:v>Operating profit</c:v>
                </c:pt>
              </c:strCache>
            </c:strRef>
          </c:cat>
          <c:val>
            <c:numRef>
              <c:f>'Operating statement'!$C$7:$C$12</c:f>
              <c:numCache>
                <c:formatCode>"£"#,##0</c:formatCode>
                <c:ptCount val="6"/>
                <c:pt idx="0">
                  <c:v>1519000</c:v>
                </c:pt>
                <c:pt idx="1">
                  <c:v>227850</c:v>
                </c:pt>
                <c:pt idx="2">
                  <c:v>182280</c:v>
                </c:pt>
                <c:pt idx="3">
                  <c:v>75950</c:v>
                </c:pt>
                <c:pt idx="4">
                  <c:v>425000</c:v>
                </c:pt>
                <c:pt idx="5">
                  <c:v>607920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F6-4682-A283-AEC660680B02}"/>
            </c:ext>
          </c:extLst>
        </c:ser>
        <c:ser>
          <c:idx val="2"/>
          <c:order val="2"/>
          <c:tx>
            <c:strRef>
              <c:f>'Operating statement'!$D$6</c:f>
              <c:strCache>
                <c:ptCount val="1"/>
                <c:pt idx="0">
                  <c:v>Actual results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'Operating statement'!$A$7:$A$12</c:f>
              <c:strCache>
                <c:ptCount val="6"/>
                <c:pt idx="0">
                  <c:v>Revenue</c:v>
                </c:pt>
                <c:pt idx="1">
                  <c:v>Direct materials</c:v>
                </c:pt>
                <c:pt idx="2">
                  <c:v>Direct labour</c:v>
                </c:pt>
                <c:pt idx="3">
                  <c:v>Variable overheads</c:v>
                </c:pt>
                <c:pt idx="4">
                  <c:v>Fixed overheads</c:v>
                </c:pt>
                <c:pt idx="5">
                  <c:v>Operating profit</c:v>
                </c:pt>
              </c:strCache>
            </c:strRef>
          </c:cat>
          <c:val>
            <c:numRef>
              <c:f>'Operating statement'!$D$7:$D$12</c:f>
              <c:numCache>
                <c:formatCode>"£"#,##0</c:formatCode>
                <c:ptCount val="6"/>
                <c:pt idx="0">
                  <c:v>1529600</c:v>
                </c:pt>
                <c:pt idx="1">
                  <c:v>245400</c:v>
                </c:pt>
                <c:pt idx="2">
                  <c:v>184300</c:v>
                </c:pt>
                <c:pt idx="3">
                  <c:v>71500</c:v>
                </c:pt>
                <c:pt idx="4">
                  <c:v>445600</c:v>
                </c:pt>
                <c:pt idx="5">
                  <c:v>582800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F6-4682-A283-AEC660680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74369343"/>
        <c:axId val="774366015"/>
      </c:barChart>
      <c:catAx>
        <c:axId val="77436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366015"/>
        <c:crosses val="autoZero"/>
        <c:auto val="1"/>
        <c:lblAlgn val="ctr"/>
        <c:lblOffset val="100"/>
        <c:noMultiLvlLbl val="0"/>
      </c:catAx>
      <c:valAx>
        <c:axId val="774366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36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10535</xdr:rowOff>
    </xdr:from>
    <xdr:to>
      <xdr:col>5</xdr:col>
      <xdr:colOff>511175</xdr:colOff>
      <xdr:row>30</xdr:row>
      <xdr:rowOff>51809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AB067C-84DB-46DA-A6C1-C3062BCCE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110" zoomScaleNormal="110" workbookViewId="0">
      <selection activeCell="S38" sqref="S38"/>
    </sheetView>
  </sheetViews>
  <sheetFormatPr defaultRowHeight="14" x14ac:dyDescent="0.3"/>
  <cols>
    <col min="1" max="1" width="21.81640625" style="1" customWidth="1"/>
    <col min="2" max="5" width="15.36328125" style="1" customWidth="1"/>
    <col min="6" max="6" width="13.36328125" style="1" customWidth="1"/>
    <col min="7" max="16384" width="8.7265625" style="1"/>
  </cols>
  <sheetData>
    <row r="1" spans="1:6" x14ac:dyDescent="0.3">
      <c r="A1" s="1" t="s">
        <v>11</v>
      </c>
    </row>
    <row r="2" spans="1:6" x14ac:dyDescent="0.3">
      <c r="A2" s="1" t="s">
        <v>12</v>
      </c>
    </row>
    <row r="3" spans="1:6" x14ac:dyDescent="0.3">
      <c r="A3" s="3"/>
      <c r="C3" s="11">
        <f>+D5/B5</f>
        <v>1.24</v>
      </c>
    </row>
    <row r="4" spans="1:6" x14ac:dyDescent="0.3">
      <c r="A4" s="3"/>
    </row>
    <row r="5" spans="1:6" x14ac:dyDescent="0.3">
      <c r="A5" s="1" t="s">
        <v>10</v>
      </c>
      <c r="B5" s="8">
        <v>35000</v>
      </c>
      <c r="C5" s="8"/>
      <c r="D5" s="8">
        <f>+B5*1.24</f>
        <v>43400</v>
      </c>
      <c r="E5" s="3"/>
    </row>
    <row r="6" spans="1:6" ht="28" x14ac:dyDescent="0.3">
      <c r="B6" s="2" t="s">
        <v>5</v>
      </c>
      <c r="C6" s="2" t="s">
        <v>6</v>
      </c>
      <c r="D6" s="2" t="s">
        <v>7</v>
      </c>
      <c r="E6" s="2" t="s">
        <v>8</v>
      </c>
    </row>
    <row r="7" spans="1:6" x14ac:dyDescent="0.3">
      <c r="A7" s="1" t="s">
        <v>0</v>
      </c>
      <c r="B7" s="5">
        <v>1225000</v>
      </c>
      <c r="C7" s="5">
        <f>+B7*C$3</f>
        <v>1519000</v>
      </c>
      <c r="D7" s="5">
        <v>1529600</v>
      </c>
      <c r="E7" s="9">
        <f>D7-C7</f>
        <v>10600</v>
      </c>
    </row>
    <row r="8" spans="1:6" x14ac:dyDescent="0.3">
      <c r="A8" s="1" t="s">
        <v>1</v>
      </c>
      <c r="B8" s="5">
        <v>183750</v>
      </c>
      <c r="C8" s="5">
        <f t="shared" ref="C8:C10" si="0">+B8*C$3</f>
        <v>227850</v>
      </c>
      <c r="D8" s="5">
        <v>245400</v>
      </c>
      <c r="E8" s="9">
        <f>C8-D8</f>
        <v>-17550</v>
      </c>
    </row>
    <row r="9" spans="1:6" x14ac:dyDescent="0.3">
      <c r="A9" s="1" t="s">
        <v>2</v>
      </c>
      <c r="B9" s="5">
        <v>147000</v>
      </c>
      <c r="C9" s="5">
        <f t="shared" si="0"/>
        <v>182280</v>
      </c>
      <c r="D9" s="5">
        <v>184300</v>
      </c>
      <c r="E9" s="9">
        <f t="shared" ref="E9:E11" si="1">C9-D9</f>
        <v>-2020</v>
      </c>
    </row>
    <row r="10" spans="1:6" x14ac:dyDescent="0.3">
      <c r="A10" s="1" t="s">
        <v>3</v>
      </c>
      <c r="B10" s="5">
        <v>61250</v>
      </c>
      <c r="C10" s="5">
        <f t="shared" si="0"/>
        <v>75950</v>
      </c>
      <c r="D10" s="5">
        <v>71500</v>
      </c>
      <c r="E10" s="9">
        <f t="shared" si="1"/>
        <v>4450</v>
      </c>
    </row>
    <row r="11" spans="1:6" x14ac:dyDescent="0.3">
      <c r="A11" s="1" t="s">
        <v>4</v>
      </c>
      <c r="B11" s="5">
        <v>425000</v>
      </c>
      <c r="C11" s="5">
        <f>+B11</f>
        <v>425000</v>
      </c>
      <c r="D11" s="5">
        <v>445600</v>
      </c>
      <c r="E11" s="9">
        <f t="shared" si="1"/>
        <v>-20600</v>
      </c>
    </row>
    <row r="12" spans="1:6" ht="14.5" thickBot="1" x14ac:dyDescent="0.35">
      <c r="A12" s="1" t="s">
        <v>9</v>
      </c>
      <c r="B12" s="6">
        <f>B7-SUM(B8:B11)</f>
        <v>408000</v>
      </c>
      <c r="C12" s="6">
        <f t="shared" ref="C12:D12" si="2">C7-SUM(C8:C11)</f>
        <v>607920</v>
      </c>
      <c r="D12" s="6">
        <f t="shared" si="2"/>
        <v>582800</v>
      </c>
      <c r="E12" s="10">
        <f>+D12-C12</f>
        <v>-25120</v>
      </c>
      <c r="F12" s="7">
        <f>+E12/C12</f>
        <v>-4.1321226477168051E-2</v>
      </c>
    </row>
    <row r="13" spans="1:6" ht="14.5" thickTop="1" x14ac:dyDescent="0.3">
      <c r="B13" s="4"/>
      <c r="C13" s="4"/>
      <c r="D13" s="4"/>
      <c r="E13" s="4"/>
    </row>
    <row r="14" spans="1:6" x14ac:dyDescent="0.3">
      <c r="B14" s="4"/>
      <c r="C14" s="4"/>
      <c r="D14" s="4"/>
      <c r="E14" s="4"/>
    </row>
    <row r="15" spans="1:6" x14ac:dyDescent="0.3">
      <c r="B15" s="4"/>
      <c r="C15" s="4"/>
      <c r="D15" s="4"/>
      <c r="E15" s="4"/>
    </row>
    <row r="16" spans="1:6" x14ac:dyDescent="0.3">
      <c r="B16" s="4"/>
      <c r="C16" s="4"/>
      <c r="D16" s="4"/>
      <c r="E16" s="4"/>
    </row>
    <row r="17" spans="2:5" x14ac:dyDescent="0.3">
      <c r="B17" s="4"/>
      <c r="C17" s="4"/>
      <c r="D17" s="4"/>
      <c r="E17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dcterms:created xsi:type="dcterms:W3CDTF">2016-06-27T12:57:31Z</dcterms:created>
  <dcterms:modified xsi:type="dcterms:W3CDTF">2021-12-06T15:47:26Z</dcterms:modified>
</cp:coreProperties>
</file>