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Osborne work 2021\Downloads\"/>
    </mc:Choice>
  </mc:AlternateContent>
  <xr:revisionPtr revIDLastSave="0" documentId="13_ncr:1_{2694EC8A-6DA8-4E93-83AA-40E057274605}" xr6:coauthVersionLast="47" xr6:coauthVersionMax="47" xr10:uidLastSave="{00000000-0000-0000-0000-000000000000}"/>
  <bookViews>
    <workbookView xWindow="-110" yWindow="-110" windowWidth="19420" windowHeight="10300" xr2:uid="{538725BB-996D-4651-954F-8AF013062A2B}"/>
  </bookViews>
  <sheets>
    <sheet name="Exercise 1" sheetId="2" r:id="rId1"/>
    <sheet name="Exercise 2" sheetId="10" r:id="rId2"/>
    <sheet name="Exercise 3" sheetId="1" r:id="rId3"/>
    <sheet name="Monthly Sales" sheetId="13" r:id="rId4"/>
    <sheet name="Exercise 4" sheetId="20" r:id="rId5"/>
    <sheet name="Exercise 5" sheetId="14" r:id="rId6"/>
    <sheet name="Exercise 6" sheetId="23" r:id="rId7"/>
    <sheet name="Exercise 7" sheetId="25" r:id="rId8"/>
    <sheet name="Exercise 8" sheetId="27" r:id="rId9"/>
    <sheet name="Exercise 9" sheetId="29" r:id="rId10"/>
    <sheet name="Exercise10" sheetId="3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7" l="1"/>
  <c r="B4" i="27"/>
  <c r="B5" i="27" s="1"/>
  <c r="C3" i="27"/>
  <c r="C4" i="27" s="1"/>
  <c r="C7" i="27" l="1"/>
  <c r="C5" i="27"/>
  <c r="C8" i="27" s="1"/>
  <c r="B8" i="27"/>
  <c r="D3" i="27"/>
  <c r="D4" i="27" l="1"/>
  <c r="D7" i="27"/>
  <c r="E3" i="27"/>
  <c r="D5" i="27" l="1"/>
  <c r="E4" i="27"/>
  <c r="E5" i="27" s="1"/>
  <c r="E8" i="27" s="1"/>
  <c r="E7" i="27"/>
  <c r="F7" i="27" s="1"/>
  <c r="F3" i="27"/>
  <c r="F4" i="27" l="1"/>
  <c r="D8" i="27"/>
  <c r="F8" i="27" s="1"/>
  <c r="F5" i="27"/>
  <c r="B7" i="25" l="1"/>
  <c r="B4" i="25"/>
  <c r="B5" i="25" s="1"/>
  <c r="C3" i="25"/>
  <c r="C4" i="25" s="1"/>
  <c r="C7" i="25" l="1"/>
  <c r="B8" i="25"/>
  <c r="D3" i="25"/>
  <c r="C5" i="25"/>
  <c r="C8" i="25" l="1"/>
  <c r="E3" i="25"/>
  <c r="D4" i="25"/>
  <c r="D7" i="25"/>
  <c r="E7" i="25" l="1"/>
  <c r="F7" i="25" s="1"/>
  <c r="E4" i="25"/>
  <c r="F4" i="25" s="1"/>
  <c r="F3" i="25"/>
  <c r="D5" i="25"/>
  <c r="D8" i="25" l="1"/>
  <c r="E5" i="25"/>
  <c r="E8" i="25" s="1"/>
  <c r="F8" i="25" l="1"/>
  <c r="F5" i="25"/>
  <c r="B14" i="20"/>
  <c r="B13" i="20"/>
  <c r="B12" i="20"/>
  <c r="B11" i="20"/>
  <c r="B10" i="20"/>
  <c r="B9" i="20"/>
  <c r="B8" i="20"/>
  <c r="C5" i="20"/>
  <c r="C4" i="20"/>
  <c r="C3" i="20"/>
  <c r="G3" i="13"/>
  <c r="E3" i="13"/>
  <c r="C3" i="13"/>
  <c r="B10" i="10" l="1"/>
  <c r="B9" i="10"/>
  <c r="B8" i="10"/>
  <c r="B7" i="10"/>
  <c r="B6" i="10"/>
  <c r="B5" i="10"/>
  <c r="B4" i="10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<sst xmlns="http://schemas.openxmlformats.org/spreadsheetml/2006/main" count="517" uniqueCount="139">
  <si>
    <t>Name</t>
  </si>
  <si>
    <t>Total</t>
  </si>
  <si>
    <t>Month1</t>
  </si>
  <si>
    <t>Month2</t>
  </si>
  <si>
    <t>Month3</t>
  </si>
  <si>
    <t>Month4</t>
  </si>
  <si>
    <t>Month5</t>
  </si>
  <si>
    <t>Month6</t>
  </si>
  <si>
    <t>Month7</t>
  </si>
  <si>
    <t>Month8</t>
  </si>
  <si>
    <t>Month9</t>
  </si>
  <si>
    <t>Month10</t>
  </si>
  <si>
    <t>Month11</t>
  </si>
  <si>
    <t>Month12</t>
  </si>
  <si>
    <t>Month13</t>
  </si>
  <si>
    <t>Month14</t>
  </si>
  <si>
    <t>Month15</t>
  </si>
  <si>
    <t>Month16</t>
  </si>
  <si>
    <t>Month17</t>
  </si>
  <si>
    <t>Month18</t>
  </si>
  <si>
    <t>Month19</t>
  </si>
  <si>
    <t>Month20</t>
  </si>
  <si>
    <t>Month21</t>
  </si>
  <si>
    <t>Month22</t>
  </si>
  <si>
    <t>Month23</t>
  </si>
  <si>
    <t>Month24</t>
  </si>
  <si>
    <t>Farmhouse Foods</t>
  </si>
  <si>
    <t xml:space="preserve">Engineering Services </t>
  </si>
  <si>
    <t>Another Food Service</t>
  </si>
  <si>
    <t>Top Quality Supplies</t>
  </si>
  <si>
    <t>Halal Foods</t>
  </si>
  <si>
    <t>Edwards Farm</t>
  </si>
  <si>
    <t>Allen and co</t>
  </si>
  <si>
    <t>Ahmed and son</t>
  </si>
  <si>
    <t xml:space="preserve">Green &amp; Sons Wholesalers </t>
  </si>
  <si>
    <t>Higginbottom and son</t>
  </si>
  <si>
    <t>W B Meats</t>
  </si>
  <si>
    <t>The Halal  Centre</t>
  </si>
  <si>
    <t xml:space="preserve">T F  Curries </t>
  </si>
  <si>
    <t>Fiber Optical Services</t>
  </si>
  <si>
    <t>My Provisions</t>
  </si>
  <si>
    <t>Alliance services</t>
  </si>
  <si>
    <t>Aluminium casts</t>
  </si>
  <si>
    <t>Impala</t>
  </si>
  <si>
    <t>Tool Hire</t>
  </si>
  <si>
    <t xml:space="preserve">Handyfreight </t>
  </si>
  <si>
    <t>Steel Traders</t>
  </si>
  <si>
    <t>Fruit Supplies</t>
  </si>
  <si>
    <t>Food Safe</t>
  </si>
  <si>
    <t>Environmental Services</t>
  </si>
  <si>
    <t>Audit services</t>
  </si>
  <si>
    <t>Chicken Kebabs and co</t>
  </si>
  <si>
    <t>Flour Products</t>
  </si>
  <si>
    <t>Brass factory</t>
  </si>
  <si>
    <t xml:space="preserve">The Brewery Co </t>
  </si>
  <si>
    <t>Some Catering Equipment</t>
  </si>
  <si>
    <t>My Ventilation Co</t>
  </si>
  <si>
    <t>Toy Products</t>
  </si>
  <si>
    <t>Bakers bread</t>
  </si>
  <si>
    <t>Asian Foods</t>
  </si>
  <si>
    <t>TWP</t>
  </si>
  <si>
    <t>My Water</t>
  </si>
  <si>
    <t>Precision Engineering</t>
  </si>
  <si>
    <t xml:space="preserve">Home  Baking </t>
  </si>
  <si>
    <t>Roofing experts</t>
  </si>
  <si>
    <t>Cutting services</t>
  </si>
  <si>
    <t>Optical services</t>
  </si>
  <si>
    <t>Welding specials</t>
  </si>
  <si>
    <t>Clean exteriors</t>
  </si>
  <si>
    <t>Bus company</t>
  </si>
  <si>
    <t xml:space="preserve">The fishes </t>
  </si>
  <si>
    <t>Turkeys unlimited</t>
  </si>
  <si>
    <t>My cleaning</t>
  </si>
  <si>
    <t>Top Farm</t>
  </si>
  <si>
    <t>Top foods</t>
  </si>
  <si>
    <t>Big Transmissions</t>
  </si>
  <si>
    <t>Car rentals</t>
  </si>
  <si>
    <t>Creating tools</t>
  </si>
  <si>
    <t xml:space="preserve">Chemical tools </t>
  </si>
  <si>
    <t>Chicken today</t>
  </si>
  <si>
    <t>Big construction</t>
  </si>
  <si>
    <t>Top Foodstuffs</t>
  </si>
  <si>
    <t>The Manufacturing</t>
  </si>
  <si>
    <t>Mr Steels</t>
  </si>
  <si>
    <t>Good Engineering</t>
  </si>
  <si>
    <t xml:space="preserve">Hot Castings </t>
  </si>
  <si>
    <t>On the Wire</t>
  </si>
  <si>
    <t>Car sales</t>
  </si>
  <si>
    <t xml:space="preserve">Max </t>
  </si>
  <si>
    <t>Min</t>
  </si>
  <si>
    <t>Count</t>
  </si>
  <si>
    <t>Totals</t>
  </si>
  <si>
    <t>Jan</t>
  </si>
  <si>
    <t>Feb</t>
  </si>
  <si>
    <t>Mar</t>
  </si>
  <si>
    <t>Apr</t>
  </si>
  <si>
    <t>May</t>
  </si>
  <si>
    <t>Jun</t>
  </si>
  <si>
    <t xml:space="preserve">Ford </t>
  </si>
  <si>
    <t>Volkswagen</t>
  </si>
  <si>
    <t>Hyundai</t>
  </si>
  <si>
    <t>Skoda</t>
  </si>
  <si>
    <t>Kia</t>
  </si>
  <si>
    <t>Renault</t>
  </si>
  <si>
    <t>Vauxhall</t>
  </si>
  <si>
    <t>Products</t>
  </si>
  <si>
    <t>Quantity</t>
  </si>
  <si>
    <t>Month</t>
  </si>
  <si>
    <t>Value</t>
  </si>
  <si>
    <t>Trousers</t>
  </si>
  <si>
    <t>Dresses</t>
  </si>
  <si>
    <t>Shirts</t>
  </si>
  <si>
    <t>Jackets</t>
  </si>
  <si>
    <t>Leggings</t>
  </si>
  <si>
    <t>Skirts</t>
  </si>
  <si>
    <t>Jul</t>
  </si>
  <si>
    <t>Aug</t>
  </si>
  <si>
    <t>Sep</t>
  </si>
  <si>
    <t>Oct</t>
  </si>
  <si>
    <t>Nov</t>
  </si>
  <si>
    <t>Dec</t>
  </si>
  <si>
    <t>Forecast for year</t>
  </si>
  <si>
    <t>Quarter 1</t>
  </si>
  <si>
    <t>Quarter 2</t>
  </si>
  <si>
    <t>Quarter 3</t>
  </si>
  <si>
    <t>Quarter 4</t>
  </si>
  <si>
    <t>Assumptions</t>
  </si>
  <si>
    <t>Sales</t>
  </si>
  <si>
    <t>(Growth per qtr)</t>
  </si>
  <si>
    <t>Cost of Sales</t>
  </si>
  <si>
    <t>(Perc of Sales)</t>
  </si>
  <si>
    <t>Gross Profit</t>
  </si>
  <si>
    <t>Expenses</t>
  </si>
  <si>
    <t>(Perc of sales)</t>
  </si>
  <si>
    <t>Operating Profit</t>
  </si>
  <si>
    <t>Year</t>
  </si>
  <si>
    <t>Headcount</t>
  </si>
  <si>
    <t>Staff costs</t>
  </si>
  <si>
    <t>http://www.osbornebooks.co.uk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</si>
</sst>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&quot;£&quot;#,##0.00"/>
    <numFmt numFmtId="166" formatCode="&quot;£&quot;#,##0;[Red]&quot;£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  <font>
      <sz val="10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/>
  </cellStyleXfs>
  <cellXfs count="35">
    <xf numFmtId="0" fontId="0" fillId="0" borderId="0" xfId="0"/>
    <xf numFmtId="0" fontId="2" fillId="0" borderId="0" xfId="0" applyFont="1"/>
    <xf numFmtId="17" fontId="2" fillId="0" borderId="0" xfId="0" applyNumberFormat="1" applyFont="1"/>
    <xf numFmtId="0" fontId="3" fillId="0" borderId="0" xfId="0" applyFont="1"/>
    <xf numFmtId="164" fontId="0" fillId="0" borderId="0" xfId="0" applyNumberFormat="1"/>
    <xf numFmtId="0" fontId="4" fillId="0" borderId="0" xfId="2"/>
    <xf numFmtId="0" fontId="5" fillId="0" borderId="0" xfId="2" applyFont="1" applyAlignment="1">
      <alignment horizontal="right"/>
    </xf>
    <xf numFmtId="3" fontId="6" fillId="0" borderId="0" xfId="2" applyNumberFormat="1" applyFont="1"/>
    <xf numFmtId="0" fontId="6" fillId="0" borderId="0" xfId="2" applyFont="1"/>
    <xf numFmtId="0" fontId="7" fillId="0" borderId="0" xfId="2" applyFont="1" applyAlignment="1">
      <alignment horizontal="right"/>
    </xf>
    <xf numFmtId="3" fontId="4" fillId="0" borderId="0" xfId="2" applyNumberFormat="1"/>
    <xf numFmtId="164" fontId="4" fillId="0" borderId="0" xfId="2" applyNumberFormat="1"/>
    <xf numFmtId="3" fontId="0" fillId="0" borderId="0" xfId="0" applyNumberFormat="1"/>
    <xf numFmtId="0" fontId="8" fillId="0" borderId="0" xfId="2" applyFont="1"/>
    <xf numFmtId="0" fontId="9" fillId="0" borderId="0" xfId="2" applyFont="1"/>
    <xf numFmtId="165" fontId="8" fillId="0" borderId="0" xfId="2" applyNumberFormat="1" applyFont="1"/>
    <xf numFmtId="165" fontId="4" fillId="0" borderId="0" xfId="2" applyNumberFormat="1"/>
    <xf numFmtId="3" fontId="11" fillId="0" borderId="0" xfId="3" applyNumberFormat="1" applyFont="1" applyProtection="1">
      <protection locked="0"/>
    </xf>
    <xf numFmtId="0" fontId="1" fillId="0" borderId="0" xfId="2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1" fillId="0" borderId="0" xfId="0" applyFont="1" applyAlignment="1">
      <alignment horizontal="left"/>
    </xf>
    <xf numFmtId="166" fontId="11" fillId="0" borderId="0" xfId="0" applyNumberFormat="1" applyFont="1"/>
    <xf numFmtId="9" fontId="11" fillId="0" borderId="0" xfId="1" applyFont="1" applyFill="1" applyBorder="1" applyAlignment="1"/>
    <xf numFmtId="166" fontId="12" fillId="0" borderId="0" xfId="0" applyNumberFormat="1" applyFont="1"/>
    <xf numFmtId="9" fontId="1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</cellXfs>
  <cellStyles count="4">
    <cellStyle name="Normal" xfId="0" builtinId="0"/>
    <cellStyle name="Normal 2" xfId="2" xr:uid="{D1E3AB41-7163-4F39-836F-89BCAAFA974A}"/>
    <cellStyle name="Normal 2 2" xfId="3" xr:uid="{83640C02-5D4B-4758-9E8B-7AAB5E22B7A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3F4A-76CC-4C85-B13B-3F3C710C7029}">
  <sheetPr>
    <pageSetUpPr fitToPage="1"/>
  </sheetPr>
  <dimension ref="A1:Z62"/>
  <sheetViews>
    <sheetView tabSelected="1" workbookViewId="0">
      <selection activeCell="I14" sqref="I14"/>
    </sheetView>
  </sheetViews>
  <sheetFormatPr defaultRowHeight="14.5"/>
  <cols>
    <col min="1" max="1" width="26.453125" bestFit="1" customWidth="1"/>
    <col min="2" max="2" width="7.54296875" bestFit="1" customWidth="1"/>
    <col min="3" max="3" width="8" customWidth="1"/>
    <col min="4" max="11" width="8" bestFit="1" customWidth="1"/>
    <col min="12" max="12" width="8.54296875" customWidth="1"/>
    <col min="13" max="26" width="9" bestFit="1" customWidth="1"/>
  </cols>
  <sheetData>
    <row r="1" spans="1:26" s="1" customForma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>
      <c r="A2" s="3" t="s">
        <v>26</v>
      </c>
      <c r="B2" s="4">
        <f>SUM(C2:Z2)</f>
        <v>154</v>
      </c>
      <c r="C2" s="4">
        <v>0</v>
      </c>
      <c r="D2" s="4">
        <v>112</v>
      </c>
      <c r="E2" s="4">
        <v>0</v>
      </c>
      <c r="F2" s="4">
        <v>0</v>
      </c>
      <c r="G2" s="4">
        <v>0</v>
      </c>
      <c r="H2" s="4">
        <v>26</v>
      </c>
      <c r="I2" s="4">
        <v>0</v>
      </c>
      <c r="J2" s="4">
        <v>0</v>
      </c>
      <c r="K2" s="4">
        <v>16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</row>
    <row r="3" spans="1:26">
      <c r="A3" s="3" t="s">
        <v>27</v>
      </c>
      <c r="B3" s="4">
        <f t="shared" ref="B3:B62" si="0">SUM(C3:Z3)</f>
        <v>554</v>
      </c>
      <c r="C3" s="4">
        <v>0</v>
      </c>
      <c r="D3" s="4">
        <v>0</v>
      </c>
      <c r="E3" s="4">
        <v>0</v>
      </c>
      <c r="F3" s="4">
        <v>0</v>
      </c>
      <c r="G3" s="4">
        <v>67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249</v>
      </c>
      <c r="W3" s="4">
        <v>0</v>
      </c>
      <c r="X3" s="4">
        <v>75</v>
      </c>
      <c r="Y3" s="4">
        <v>0</v>
      </c>
      <c r="Z3" s="4">
        <v>163</v>
      </c>
    </row>
    <row r="4" spans="1:26">
      <c r="A4" s="3" t="s">
        <v>28</v>
      </c>
      <c r="B4" s="4">
        <f t="shared" si="0"/>
        <v>790</v>
      </c>
      <c r="C4" s="4">
        <v>0</v>
      </c>
      <c r="D4" s="4">
        <v>0</v>
      </c>
      <c r="E4" s="4">
        <v>0</v>
      </c>
      <c r="F4" s="4">
        <v>58</v>
      </c>
      <c r="G4" s="4">
        <v>116</v>
      </c>
      <c r="H4" s="4">
        <v>0</v>
      </c>
      <c r="I4" s="4">
        <v>0</v>
      </c>
      <c r="J4" s="4">
        <v>174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116</v>
      </c>
      <c r="S4" s="4">
        <v>0</v>
      </c>
      <c r="T4" s="4">
        <v>0</v>
      </c>
      <c r="U4" s="4">
        <v>0</v>
      </c>
      <c r="V4" s="4">
        <v>139</v>
      </c>
      <c r="W4" s="4">
        <v>0</v>
      </c>
      <c r="X4" s="4">
        <v>0</v>
      </c>
      <c r="Y4" s="4">
        <v>0</v>
      </c>
      <c r="Z4" s="4">
        <v>187</v>
      </c>
    </row>
    <row r="5" spans="1:26">
      <c r="A5" s="3" t="s">
        <v>29</v>
      </c>
      <c r="B5" s="4">
        <f t="shared" si="0"/>
        <v>56</v>
      </c>
      <c r="C5" s="4">
        <v>0</v>
      </c>
      <c r="D5" s="4">
        <v>56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</row>
    <row r="6" spans="1:26">
      <c r="A6" s="3" t="s">
        <v>30</v>
      </c>
      <c r="B6" s="4">
        <f t="shared" si="0"/>
        <v>36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36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</row>
    <row r="7" spans="1:26">
      <c r="A7" s="3" t="s">
        <v>31</v>
      </c>
      <c r="B7" s="4">
        <f t="shared" si="0"/>
        <v>195</v>
      </c>
      <c r="C7" s="4">
        <v>0</v>
      </c>
      <c r="D7" s="4">
        <v>0</v>
      </c>
      <c r="E7" s="4">
        <v>0</v>
      </c>
      <c r="F7" s="4">
        <v>0</v>
      </c>
      <c r="G7" s="4">
        <v>40</v>
      </c>
      <c r="H7" s="4">
        <v>0</v>
      </c>
      <c r="I7" s="4">
        <v>65</v>
      </c>
      <c r="J7" s="4">
        <v>0</v>
      </c>
      <c r="K7" s="4">
        <v>0</v>
      </c>
      <c r="L7" s="4">
        <v>0</v>
      </c>
      <c r="M7" s="4">
        <v>0</v>
      </c>
      <c r="N7" s="4">
        <v>90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</row>
    <row r="8" spans="1:26">
      <c r="A8" s="3" t="s">
        <v>32</v>
      </c>
      <c r="B8" s="4">
        <f t="shared" si="0"/>
        <v>1412</v>
      </c>
      <c r="C8" s="4">
        <v>45</v>
      </c>
      <c r="D8" s="4">
        <v>68</v>
      </c>
      <c r="E8" s="4">
        <v>231</v>
      </c>
      <c r="F8" s="4">
        <v>0</v>
      </c>
      <c r="G8" s="4">
        <v>331</v>
      </c>
      <c r="H8" s="4">
        <v>37</v>
      </c>
      <c r="I8" s="4">
        <v>49</v>
      </c>
      <c r="J8" s="4">
        <v>0</v>
      </c>
      <c r="K8" s="4">
        <v>0</v>
      </c>
      <c r="L8" s="4">
        <v>100</v>
      </c>
      <c r="M8" s="4">
        <v>115</v>
      </c>
      <c r="N8" s="4">
        <v>77</v>
      </c>
      <c r="O8" s="4">
        <v>0</v>
      </c>
      <c r="P8" s="4">
        <v>32</v>
      </c>
      <c r="Q8" s="4">
        <v>67</v>
      </c>
      <c r="R8" s="4">
        <v>0</v>
      </c>
      <c r="S8" s="4">
        <v>67</v>
      </c>
      <c r="T8" s="4">
        <v>0</v>
      </c>
      <c r="U8" s="4">
        <v>0</v>
      </c>
      <c r="V8" s="4">
        <v>0</v>
      </c>
      <c r="W8" s="4">
        <v>92</v>
      </c>
      <c r="X8" s="4">
        <v>101</v>
      </c>
      <c r="Y8" s="4">
        <v>0</v>
      </c>
      <c r="Z8" s="4">
        <v>0</v>
      </c>
    </row>
    <row r="9" spans="1:26">
      <c r="A9" s="3" t="s">
        <v>33</v>
      </c>
      <c r="B9" s="4">
        <f t="shared" si="0"/>
        <v>340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25</v>
      </c>
      <c r="S9" s="4">
        <v>0</v>
      </c>
      <c r="T9" s="4">
        <v>0</v>
      </c>
      <c r="U9" s="4">
        <v>22</v>
      </c>
      <c r="V9" s="4">
        <v>53</v>
      </c>
      <c r="W9" s="4">
        <v>48</v>
      </c>
      <c r="X9" s="4">
        <v>48</v>
      </c>
      <c r="Y9" s="4">
        <v>96</v>
      </c>
      <c r="Z9" s="4">
        <v>48</v>
      </c>
    </row>
    <row r="10" spans="1:26">
      <c r="A10" s="3" t="s">
        <v>34</v>
      </c>
      <c r="B10" s="4">
        <f t="shared" si="0"/>
        <v>1827</v>
      </c>
      <c r="C10" s="4">
        <v>700</v>
      </c>
      <c r="D10" s="4">
        <v>0</v>
      </c>
      <c r="E10" s="4">
        <v>104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363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392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268</v>
      </c>
    </row>
    <row r="11" spans="1:26">
      <c r="A11" s="3" t="s">
        <v>35</v>
      </c>
      <c r="B11" s="4">
        <f t="shared" si="0"/>
        <v>389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300</v>
      </c>
      <c r="J11" s="4">
        <v>0</v>
      </c>
      <c r="K11" s="4">
        <v>0</v>
      </c>
      <c r="L11" s="4">
        <v>0</v>
      </c>
      <c r="M11" s="4">
        <v>89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spans="1:26">
      <c r="A12" s="3" t="s">
        <v>36</v>
      </c>
      <c r="B12" s="4">
        <f t="shared" si="0"/>
        <v>135</v>
      </c>
      <c r="C12" s="4">
        <v>0</v>
      </c>
      <c r="D12" s="4">
        <v>45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90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spans="1:26">
      <c r="A13" s="3" t="s">
        <v>37</v>
      </c>
      <c r="B13" s="4">
        <f t="shared" si="0"/>
        <v>205</v>
      </c>
      <c r="C13" s="4">
        <v>0</v>
      </c>
      <c r="D13" s="4">
        <v>0</v>
      </c>
      <c r="E13" s="4">
        <v>50</v>
      </c>
      <c r="F13" s="4">
        <v>0</v>
      </c>
      <c r="G13" s="4">
        <v>0</v>
      </c>
      <c r="H13" s="4">
        <v>0</v>
      </c>
      <c r="I13" s="4">
        <v>0</v>
      </c>
      <c r="J13" s="4">
        <v>25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26</v>
      </c>
      <c r="Q13" s="4">
        <v>0</v>
      </c>
      <c r="R13" s="4">
        <v>0</v>
      </c>
      <c r="S13" s="4">
        <v>26</v>
      </c>
      <c r="T13" s="4">
        <v>0</v>
      </c>
      <c r="U13" s="4">
        <v>26</v>
      </c>
      <c r="V13" s="4">
        <v>26</v>
      </c>
      <c r="W13" s="4">
        <v>0</v>
      </c>
      <c r="X13" s="4">
        <v>0</v>
      </c>
      <c r="Y13" s="4">
        <v>26</v>
      </c>
      <c r="Z13" s="4">
        <v>0</v>
      </c>
    </row>
    <row r="14" spans="1:26">
      <c r="A14" s="3" t="s">
        <v>38</v>
      </c>
      <c r="B14" s="4">
        <f t="shared" si="0"/>
        <v>7245</v>
      </c>
      <c r="C14" s="4">
        <v>458</v>
      </c>
      <c r="D14" s="4">
        <v>166</v>
      </c>
      <c r="E14" s="4">
        <v>583</v>
      </c>
      <c r="F14" s="4">
        <v>225</v>
      </c>
      <c r="G14" s="4">
        <v>414</v>
      </c>
      <c r="H14" s="4">
        <v>365</v>
      </c>
      <c r="I14" s="4">
        <v>470</v>
      </c>
      <c r="J14" s="4">
        <v>490</v>
      </c>
      <c r="K14" s="4">
        <v>244</v>
      </c>
      <c r="L14" s="4">
        <v>423</v>
      </c>
      <c r="M14" s="4">
        <v>354</v>
      </c>
      <c r="N14" s="4">
        <v>560</v>
      </c>
      <c r="O14" s="4">
        <v>309</v>
      </c>
      <c r="P14" s="4">
        <v>274</v>
      </c>
      <c r="Q14" s="4">
        <v>376</v>
      </c>
      <c r="R14" s="4">
        <v>80</v>
      </c>
      <c r="S14" s="4">
        <v>245</v>
      </c>
      <c r="T14" s="4">
        <v>169</v>
      </c>
      <c r="U14" s="4">
        <v>108</v>
      </c>
      <c r="V14" s="4">
        <v>363</v>
      </c>
      <c r="W14" s="4">
        <v>66</v>
      </c>
      <c r="X14" s="4">
        <v>184</v>
      </c>
      <c r="Y14" s="4">
        <v>270</v>
      </c>
      <c r="Z14" s="4">
        <v>49</v>
      </c>
    </row>
    <row r="15" spans="1:26">
      <c r="A15" s="3" t="s">
        <v>39</v>
      </c>
      <c r="B15" s="4">
        <f t="shared" si="0"/>
        <v>90</v>
      </c>
      <c r="C15" s="4">
        <v>0</v>
      </c>
      <c r="D15" s="4">
        <v>40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50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>
      <c r="A16" s="3" t="s">
        <v>40</v>
      </c>
      <c r="B16" s="4">
        <f t="shared" si="0"/>
        <v>75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25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25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25</v>
      </c>
      <c r="Y16" s="4">
        <v>0</v>
      </c>
      <c r="Z16" s="4">
        <v>0</v>
      </c>
    </row>
    <row r="17" spans="1:26">
      <c r="A17" s="3" t="s">
        <v>41</v>
      </c>
      <c r="B17" s="4">
        <f t="shared" si="0"/>
        <v>327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92</v>
      </c>
      <c r="S17" s="4">
        <v>102</v>
      </c>
      <c r="T17" s="4">
        <v>0</v>
      </c>
      <c r="U17" s="4">
        <v>87</v>
      </c>
      <c r="V17" s="4">
        <v>46</v>
      </c>
      <c r="W17" s="4">
        <v>0</v>
      </c>
      <c r="X17" s="4">
        <v>0</v>
      </c>
      <c r="Y17" s="4">
        <v>0</v>
      </c>
      <c r="Z17" s="4">
        <v>0</v>
      </c>
    </row>
    <row r="18" spans="1:26">
      <c r="A18" s="3" t="s">
        <v>42</v>
      </c>
      <c r="B18" s="4">
        <f t="shared" si="0"/>
        <v>7625</v>
      </c>
      <c r="C18" s="4">
        <v>72</v>
      </c>
      <c r="D18" s="4">
        <v>54</v>
      </c>
      <c r="E18" s="4">
        <v>1856</v>
      </c>
      <c r="F18" s="4">
        <v>0</v>
      </c>
      <c r="G18" s="4">
        <v>360</v>
      </c>
      <c r="H18" s="4">
        <v>119</v>
      </c>
      <c r="I18" s="4">
        <v>72</v>
      </c>
      <c r="J18" s="4">
        <v>286</v>
      </c>
      <c r="K18" s="4">
        <v>0</v>
      </c>
      <c r="L18" s="4">
        <v>2093</v>
      </c>
      <c r="M18" s="4">
        <v>0</v>
      </c>
      <c r="N18" s="4">
        <v>364</v>
      </c>
      <c r="O18" s="4">
        <v>1750</v>
      </c>
      <c r="P18" s="4">
        <v>0</v>
      </c>
      <c r="Q18" s="4">
        <v>72</v>
      </c>
      <c r="R18" s="4">
        <v>0</v>
      </c>
      <c r="S18" s="4">
        <v>0</v>
      </c>
      <c r="T18" s="4">
        <v>0</v>
      </c>
      <c r="U18" s="4">
        <v>72</v>
      </c>
      <c r="V18" s="4">
        <v>0</v>
      </c>
      <c r="W18" s="4">
        <v>0</v>
      </c>
      <c r="X18" s="4">
        <v>72</v>
      </c>
      <c r="Y18" s="4">
        <v>164</v>
      </c>
      <c r="Z18" s="4">
        <v>219</v>
      </c>
    </row>
    <row r="19" spans="1:26">
      <c r="A19" s="3" t="s">
        <v>43</v>
      </c>
      <c r="B19" s="4">
        <f t="shared" si="0"/>
        <v>143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98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45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spans="1:26">
      <c r="A20" s="3" t="s">
        <v>44</v>
      </c>
      <c r="B20" s="4">
        <f t="shared" si="0"/>
        <v>35</v>
      </c>
      <c r="C20" s="4">
        <v>0</v>
      </c>
      <c r="D20" s="4">
        <v>0</v>
      </c>
      <c r="E20" s="4">
        <v>15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20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spans="1:26">
      <c r="A21" s="3" t="s">
        <v>45</v>
      </c>
      <c r="B21" s="4">
        <f t="shared" si="0"/>
        <v>823</v>
      </c>
      <c r="C21" s="4">
        <v>0</v>
      </c>
      <c r="D21" s="4">
        <v>0</v>
      </c>
      <c r="E21" s="4">
        <v>169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327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327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spans="1:26">
      <c r="A22" s="3" t="s">
        <v>46</v>
      </c>
      <c r="B22" s="4">
        <f t="shared" si="0"/>
        <v>42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42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spans="1:26">
      <c r="A23" s="3" t="s">
        <v>47</v>
      </c>
      <c r="B23" s="4">
        <f t="shared" si="0"/>
        <v>681</v>
      </c>
      <c r="C23" s="4">
        <v>0</v>
      </c>
      <c r="D23" s="4">
        <v>21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65</v>
      </c>
      <c r="L23" s="4">
        <v>0</v>
      </c>
      <c r="M23" s="4">
        <v>279</v>
      </c>
      <c r="N23" s="4">
        <v>0</v>
      </c>
      <c r="O23" s="4">
        <v>0</v>
      </c>
      <c r="P23" s="4">
        <v>71</v>
      </c>
      <c r="Q23" s="4">
        <v>70</v>
      </c>
      <c r="R23" s="4">
        <v>0</v>
      </c>
      <c r="S23" s="4">
        <v>25</v>
      </c>
      <c r="T23" s="4">
        <v>0</v>
      </c>
      <c r="U23" s="4">
        <v>125</v>
      </c>
      <c r="V23" s="4">
        <v>25</v>
      </c>
      <c r="W23" s="4">
        <v>0</v>
      </c>
      <c r="X23" s="4">
        <v>0</v>
      </c>
      <c r="Y23" s="4">
        <v>0</v>
      </c>
      <c r="Z23" s="4">
        <v>0</v>
      </c>
    </row>
    <row r="24" spans="1:26">
      <c r="A24" s="3" t="s">
        <v>48</v>
      </c>
      <c r="B24" s="4">
        <f t="shared" si="0"/>
        <v>1265</v>
      </c>
      <c r="C24" s="4">
        <v>5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55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1205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</row>
    <row r="25" spans="1:26">
      <c r="A25" s="3" t="s">
        <v>49</v>
      </c>
      <c r="B25" s="4">
        <f t="shared" si="0"/>
        <v>636</v>
      </c>
      <c r="C25" s="4">
        <v>0</v>
      </c>
      <c r="D25" s="4">
        <v>0</v>
      </c>
      <c r="E25" s="4">
        <v>90</v>
      </c>
      <c r="F25" s="4">
        <v>0</v>
      </c>
      <c r="G25" s="4">
        <v>66</v>
      </c>
      <c r="H25" s="4">
        <v>0</v>
      </c>
      <c r="I25" s="4">
        <v>112</v>
      </c>
      <c r="J25" s="4">
        <v>0</v>
      </c>
      <c r="K25" s="4">
        <v>112</v>
      </c>
      <c r="L25" s="4">
        <v>0</v>
      </c>
      <c r="M25" s="4">
        <v>140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116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spans="1:26">
      <c r="A26" s="3" t="s">
        <v>50</v>
      </c>
      <c r="B26" s="4">
        <f t="shared" si="0"/>
        <v>3991</v>
      </c>
      <c r="C26" s="4">
        <v>150</v>
      </c>
      <c r="D26" s="4">
        <v>215</v>
      </c>
      <c r="E26" s="4">
        <v>365</v>
      </c>
      <c r="F26" s="4">
        <v>200</v>
      </c>
      <c r="G26" s="4">
        <v>0</v>
      </c>
      <c r="H26" s="4">
        <v>0</v>
      </c>
      <c r="I26" s="4">
        <v>647</v>
      </c>
      <c r="J26" s="4">
        <v>180</v>
      </c>
      <c r="K26" s="4">
        <v>0</v>
      </c>
      <c r="L26" s="4">
        <v>289</v>
      </c>
      <c r="M26" s="4">
        <v>0</v>
      </c>
      <c r="N26" s="4">
        <v>425</v>
      </c>
      <c r="O26" s="4">
        <v>0</v>
      </c>
      <c r="P26" s="4">
        <v>289</v>
      </c>
      <c r="Q26" s="4">
        <v>0</v>
      </c>
      <c r="R26" s="4">
        <v>0</v>
      </c>
      <c r="S26" s="4">
        <v>613</v>
      </c>
      <c r="T26" s="4">
        <v>0</v>
      </c>
      <c r="U26" s="4">
        <v>109</v>
      </c>
      <c r="V26" s="4">
        <v>0</v>
      </c>
      <c r="W26" s="4">
        <v>419</v>
      </c>
      <c r="X26" s="4">
        <v>0</v>
      </c>
      <c r="Y26" s="4">
        <v>90</v>
      </c>
      <c r="Z26" s="4">
        <v>0</v>
      </c>
    </row>
    <row r="27" spans="1:26">
      <c r="A27" s="3" t="s">
        <v>51</v>
      </c>
      <c r="B27" s="4">
        <f t="shared" si="0"/>
        <v>2937</v>
      </c>
      <c r="C27" s="4">
        <v>0</v>
      </c>
      <c r="D27" s="4">
        <v>0</v>
      </c>
      <c r="E27" s="4">
        <v>0</v>
      </c>
      <c r="F27" s="4">
        <v>0</v>
      </c>
      <c r="G27" s="4">
        <v>249</v>
      </c>
      <c r="H27" s="4">
        <v>0</v>
      </c>
      <c r="I27" s="4">
        <v>0</v>
      </c>
      <c r="J27" s="4">
        <v>0</v>
      </c>
      <c r="K27" s="4">
        <v>249</v>
      </c>
      <c r="L27" s="4">
        <v>0</v>
      </c>
      <c r="M27" s="4">
        <v>249</v>
      </c>
      <c r="N27" s="4">
        <v>47</v>
      </c>
      <c r="O27" s="4">
        <v>249</v>
      </c>
      <c r="P27" s="4">
        <v>286</v>
      </c>
      <c r="Q27" s="4">
        <v>0</v>
      </c>
      <c r="R27" s="4">
        <v>297</v>
      </c>
      <c r="S27" s="4">
        <v>224</v>
      </c>
      <c r="T27" s="4">
        <v>0</v>
      </c>
      <c r="U27" s="4">
        <v>276</v>
      </c>
      <c r="V27" s="4">
        <v>350</v>
      </c>
      <c r="W27" s="4">
        <v>0</v>
      </c>
      <c r="X27" s="4">
        <v>0</v>
      </c>
      <c r="Y27" s="4">
        <v>0</v>
      </c>
      <c r="Z27" s="4">
        <v>461</v>
      </c>
    </row>
    <row r="28" spans="1:26">
      <c r="A28" s="3" t="s">
        <v>52</v>
      </c>
      <c r="B28" s="4">
        <f t="shared" si="0"/>
        <v>132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132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>
      <c r="A29" s="3" t="s">
        <v>53</v>
      </c>
      <c r="B29" s="4">
        <f t="shared" si="0"/>
        <v>77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77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spans="1:26">
      <c r="A30" s="3" t="s">
        <v>54</v>
      </c>
      <c r="B30" s="4">
        <f t="shared" si="0"/>
        <v>7671</v>
      </c>
      <c r="C30" s="4">
        <v>340</v>
      </c>
      <c r="D30" s="4">
        <v>106</v>
      </c>
      <c r="E30" s="4">
        <v>977</v>
      </c>
      <c r="F30" s="4">
        <v>0</v>
      </c>
      <c r="G30" s="4">
        <v>830</v>
      </c>
      <c r="H30" s="4">
        <v>31</v>
      </c>
      <c r="I30" s="4">
        <v>496</v>
      </c>
      <c r="J30" s="4">
        <v>0</v>
      </c>
      <c r="K30" s="4">
        <v>472</v>
      </c>
      <c r="L30" s="4">
        <v>0</v>
      </c>
      <c r="M30" s="4">
        <v>453</v>
      </c>
      <c r="N30" s="4">
        <v>98</v>
      </c>
      <c r="O30" s="4">
        <v>383</v>
      </c>
      <c r="P30" s="4">
        <v>426</v>
      </c>
      <c r="Q30" s="4">
        <v>435</v>
      </c>
      <c r="R30" s="4">
        <v>0</v>
      </c>
      <c r="S30" s="4">
        <v>808</v>
      </c>
      <c r="T30" s="4">
        <v>0</v>
      </c>
      <c r="U30" s="4">
        <v>273</v>
      </c>
      <c r="V30" s="4">
        <v>89</v>
      </c>
      <c r="W30" s="4">
        <v>487</v>
      </c>
      <c r="X30" s="4">
        <v>0</v>
      </c>
      <c r="Y30" s="4">
        <v>1290</v>
      </c>
      <c r="Z30" s="4">
        <v>-323</v>
      </c>
    </row>
    <row r="31" spans="1:26">
      <c r="A31" s="3" t="s">
        <v>55</v>
      </c>
      <c r="B31" s="4">
        <f t="shared" si="0"/>
        <v>141</v>
      </c>
      <c r="C31" s="4">
        <v>0</v>
      </c>
      <c r="D31" s="4">
        <v>0</v>
      </c>
      <c r="E31" s="4">
        <v>0</v>
      </c>
      <c r="F31" s="4">
        <v>0</v>
      </c>
      <c r="G31" s="4">
        <v>56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85</v>
      </c>
    </row>
    <row r="32" spans="1:26">
      <c r="A32" s="3" t="s">
        <v>56</v>
      </c>
      <c r="B32" s="4">
        <f t="shared" si="0"/>
        <v>8</v>
      </c>
      <c r="C32" s="4">
        <v>0</v>
      </c>
      <c r="D32" s="4">
        <v>8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spans="1:26">
      <c r="A33" s="3" t="s">
        <v>57</v>
      </c>
      <c r="B33" s="4">
        <f t="shared" si="0"/>
        <v>197</v>
      </c>
      <c r="C33" s="4">
        <v>79</v>
      </c>
      <c r="D33" s="4">
        <v>0</v>
      </c>
      <c r="E33" s="4">
        <v>0</v>
      </c>
      <c r="F33" s="4">
        <v>0</v>
      </c>
      <c r="G33" s="4">
        <v>0</v>
      </c>
      <c r="H33" s="4">
        <v>45</v>
      </c>
      <c r="I33" s="4">
        <v>56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17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spans="1:26">
      <c r="A34" s="3" t="s">
        <v>58</v>
      </c>
      <c r="B34" s="4">
        <f t="shared" si="0"/>
        <v>409</v>
      </c>
      <c r="C34" s="4">
        <v>0</v>
      </c>
      <c r="D34" s="4">
        <v>0</v>
      </c>
      <c r="E34" s="4">
        <v>0</v>
      </c>
      <c r="F34" s="4">
        <v>0</v>
      </c>
      <c r="G34" s="4">
        <v>60</v>
      </c>
      <c r="H34" s="4">
        <v>0</v>
      </c>
      <c r="I34" s="4">
        <v>0</v>
      </c>
      <c r="J34" s="4">
        <v>0</v>
      </c>
      <c r="K34" s="4">
        <v>0</v>
      </c>
      <c r="L34" s="4">
        <v>60</v>
      </c>
      <c r="M34" s="4">
        <v>0</v>
      </c>
      <c r="N34" s="4">
        <v>0</v>
      </c>
      <c r="O34" s="4">
        <v>118</v>
      </c>
      <c r="P34" s="4">
        <v>28</v>
      </c>
      <c r="Q34" s="4">
        <v>0</v>
      </c>
      <c r="R34" s="4">
        <v>0</v>
      </c>
      <c r="S34" s="4">
        <v>0</v>
      </c>
      <c r="T34" s="4">
        <v>30</v>
      </c>
      <c r="U34" s="4">
        <v>39</v>
      </c>
      <c r="V34" s="4">
        <v>0</v>
      </c>
      <c r="W34" s="4">
        <v>74</v>
      </c>
      <c r="X34" s="4">
        <v>0</v>
      </c>
      <c r="Y34" s="4">
        <v>0</v>
      </c>
      <c r="Z34" s="4">
        <v>0</v>
      </c>
    </row>
    <row r="35" spans="1:26">
      <c r="A35" s="3" t="s">
        <v>59</v>
      </c>
      <c r="B35" s="4">
        <f t="shared" si="0"/>
        <v>423</v>
      </c>
      <c r="C35" s="4">
        <v>51</v>
      </c>
      <c r="D35" s="4">
        <v>0</v>
      </c>
      <c r="E35" s="4">
        <v>0</v>
      </c>
      <c r="F35" s="4">
        <v>0</v>
      </c>
      <c r="G35" s="4">
        <v>51</v>
      </c>
      <c r="H35" s="4">
        <v>0</v>
      </c>
      <c r="I35" s="4">
        <v>0</v>
      </c>
      <c r="J35" s="4">
        <v>0</v>
      </c>
      <c r="K35" s="4">
        <v>51</v>
      </c>
      <c r="L35" s="4">
        <v>0</v>
      </c>
      <c r="M35" s="4">
        <v>0</v>
      </c>
      <c r="N35" s="4">
        <v>51</v>
      </c>
      <c r="O35" s="4">
        <v>0</v>
      </c>
      <c r="P35" s="4">
        <v>0</v>
      </c>
      <c r="Q35" s="4">
        <v>66</v>
      </c>
      <c r="R35" s="4">
        <v>0</v>
      </c>
      <c r="S35" s="4">
        <v>0</v>
      </c>
      <c r="T35" s="4">
        <v>51</v>
      </c>
      <c r="U35" s="4">
        <v>0</v>
      </c>
      <c r="V35" s="4">
        <v>0</v>
      </c>
      <c r="W35" s="4">
        <v>51</v>
      </c>
      <c r="X35" s="4">
        <v>0</v>
      </c>
      <c r="Y35" s="4">
        <v>0</v>
      </c>
      <c r="Z35" s="4">
        <v>51</v>
      </c>
    </row>
    <row r="36" spans="1:26">
      <c r="A36" s="3" t="s">
        <v>60</v>
      </c>
      <c r="B36" s="4">
        <f t="shared" si="0"/>
        <v>193</v>
      </c>
      <c r="C36" s="4">
        <v>0</v>
      </c>
      <c r="D36" s="4">
        <v>24</v>
      </c>
      <c r="E36" s="4">
        <v>0</v>
      </c>
      <c r="F36" s="4">
        <v>0</v>
      </c>
      <c r="G36" s="4">
        <v>0</v>
      </c>
      <c r="H36" s="4">
        <v>67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90</v>
      </c>
      <c r="O36" s="4">
        <v>0</v>
      </c>
      <c r="P36" s="4">
        <v>12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</row>
    <row r="37" spans="1:26">
      <c r="A37" s="3" t="s">
        <v>61</v>
      </c>
      <c r="B37" s="4">
        <f t="shared" si="0"/>
        <v>226</v>
      </c>
      <c r="C37" s="4">
        <v>0</v>
      </c>
      <c r="D37" s="4">
        <v>0</v>
      </c>
      <c r="E37" s="4">
        <v>0</v>
      </c>
      <c r="F37" s="4">
        <v>0</v>
      </c>
      <c r="G37" s="4">
        <v>120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106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spans="1:26">
      <c r="A38" s="3" t="s">
        <v>62</v>
      </c>
      <c r="B38" s="4">
        <f t="shared" si="0"/>
        <v>1617</v>
      </c>
      <c r="C38" s="4">
        <v>0</v>
      </c>
      <c r="D38" s="4">
        <v>369</v>
      </c>
      <c r="E38" s="4">
        <v>15</v>
      </c>
      <c r="F38" s="4">
        <v>0</v>
      </c>
      <c r="G38" s="4">
        <v>0</v>
      </c>
      <c r="H38" s="4">
        <v>126</v>
      </c>
      <c r="I38" s="4">
        <v>369</v>
      </c>
      <c r="J38" s="4">
        <v>0</v>
      </c>
      <c r="K38" s="4">
        <v>0</v>
      </c>
      <c r="L38" s="4">
        <v>0</v>
      </c>
      <c r="M38" s="4">
        <v>0</v>
      </c>
      <c r="N38" s="4">
        <v>369</v>
      </c>
      <c r="O38" s="4">
        <v>0</v>
      </c>
      <c r="P38" s="4">
        <v>0</v>
      </c>
      <c r="Q38" s="4">
        <v>369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</row>
    <row r="39" spans="1:26">
      <c r="A39" s="3" t="s">
        <v>63</v>
      </c>
      <c r="B39" s="4">
        <f t="shared" si="0"/>
        <v>170</v>
      </c>
      <c r="C39" s="4">
        <v>0</v>
      </c>
      <c r="D39" s="4">
        <v>0</v>
      </c>
      <c r="E39" s="4">
        <v>42</v>
      </c>
      <c r="F39" s="4">
        <v>0</v>
      </c>
      <c r="G39" s="4">
        <v>0</v>
      </c>
      <c r="H39" s="4">
        <v>42</v>
      </c>
      <c r="I39" s="4">
        <v>0</v>
      </c>
      <c r="J39" s="4">
        <v>0</v>
      </c>
      <c r="K39" s="4">
        <v>0</v>
      </c>
      <c r="L39" s="4">
        <v>42</v>
      </c>
      <c r="M39" s="4">
        <v>0</v>
      </c>
      <c r="N39" s="4">
        <v>0</v>
      </c>
      <c r="O39" s="4">
        <v>0</v>
      </c>
      <c r="P39" s="4">
        <v>44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</row>
    <row r="40" spans="1:26">
      <c r="A40" s="3" t="s">
        <v>64</v>
      </c>
      <c r="B40" s="4">
        <f t="shared" si="0"/>
        <v>626</v>
      </c>
      <c r="C40" s="4">
        <v>0</v>
      </c>
      <c r="D40" s="4">
        <v>56</v>
      </c>
      <c r="E40" s="4">
        <v>56</v>
      </c>
      <c r="F40" s="4">
        <v>56</v>
      </c>
      <c r="G40" s="4">
        <v>56</v>
      </c>
      <c r="H40" s="4">
        <v>56</v>
      </c>
      <c r="I40" s="4">
        <v>0</v>
      </c>
      <c r="J40" s="4">
        <v>56</v>
      </c>
      <c r="K40" s="4">
        <v>0</v>
      </c>
      <c r="L40" s="4">
        <v>56</v>
      </c>
      <c r="M40" s="4">
        <v>83</v>
      </c>
      <c r="N40" s="4">
        <v>0</v>
      </c>
      <c r="O40" s="4">
        <v>0</v>
      </c>
      <c r="P40" s="4">
        <v>0</v>
      </c>
      <c r="Q40" s="4">
        <v>0</v>
      </c>
      <c r="R40" s="4">
        <v>-69</v>
      </c>
      <c r="S40" s="4">
        <v>69</v>
      </c>
      <c r="T40" s="4">
        <v>0</v>
      </c>
      <c r="U40" s="4">
        <v>56</v>
      </c>
      <c r="V40" s="4">
        <v>0</v>
      </c>
      <c r="W40" s="4">
        <v>56</v>
      </c>
      <c r="X40" s="4">
        <v>0</v>
      </c>
      <c r="Y40" s="4">
        <v>39</v>
      </c>
      <c r="Z40" s="4">
        <v>0</v>
      </c>
    </row>
    <row r="41" spans="1:26">
      <c r="A41" s="3" t="s">
        <v>65</v>
      </c>
      <c r="B41" s="4">
        <f t="shared" si="0"/>
        <v>11351</v>
      </c>
      <c r="C41" s="4">
        <v>723</v>
      </c>
      <c r="D41" s="4">
        <v>965</v>
      </c>
      <c r="E41" s="4">
        <v>208</v>
      </c>
      <c r="F41" s="4">
        <v>688</v>
      </c>
      <c r="G41" s="4">
        <v>230</v>
      </c>
      <c r="H41" s="4">
        <v>673</v>
      </c>
      <c r="I41" s="4">
        <v>671</v>
      </c>
      <c r="J41" s="4">
        <v>133</v>
      </c>
      <c r="K41" s="4">
        <v>373</v>
      </c>
      <c r="L41" s="4">
        <v>69</v>
      </c>
      <c r="M41" s="4">
        <v>561</v>
      </c>
      <c r="N41" s="4">
        <v>628</v>
      </c>
      <c r="O41" s="4">
        <v>239</v>
      </c>
      <c r="P41" s="4">
        <v>779</v>
      </c>
      <c r="Q41" s="4">
        <v>756</v>
      </c>
      <c r="R41" s="4">
        <v>335</v>
      </c>
      <c r="S41" s="4">
        <v>328</v>
      </c>
      <c r="T41" s="4">
        <v>158</v>
      </c>
      <c r="U41" s="4">
        <v>631</v>
      </c>
      <c r="V41" s="4">
        <v>720</v>
      </c>
      <c r="W41" s="4">
        <v>534</v>
      </c>
      <c r="X41" s="4">
        <v>130</v>
      </c>
      <c r="Y41" s="4">
        <v>639</v>
      </c>
      <c r="Z41" s="4">
        <v>180</v>
      </c>
    </row>
    <row r="42" spans="1:26">
      <c r="A42" s="3" t="s">
        <v>66</v>
      </c>
      <c r="B42" s="4">
        <f t="shared" si="0"/>
        <v>385</v>
      </c>
      <c r="C42" s="4">
        <v>95</v>
      </c>
      <c r="D42" s="4">
        <v>55</v>
      </c>
      <c r="E42" s="4">
        <v>47</v>
      </c>
      <c r="F42" s="4">
        <v>47</v>
      </c>
      <c r="G42" s="4">
        <v>0</v>
      </c>
      <c r="H42" s="4">
        <v>47</v>
      </c>
      <c r="I42" s="4">
        <v>0</v>
      </c>
      <c r="J42" s="4">
        <v>47</v>
      </c>
      <c r="K42" s="4">
        <v>47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</row>
    <row r="43" spans="1:26">
      <c r="A43" s="3" t="s">
        <v>67</v>
      </c>
      <c r="B43" s="4">
        <f t="shared" si="0"/>
        <v>450</v>
      </c>
      <c r="C43" s="4">
        <v>150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150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150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</row>
    <row r="44" spans="1:26">
      <c r="A44" s="3" t="s">
        <v>68</v>
      </c>
      <c r="B44" s="4">
        <f t="shared" si="0"/>
        <v>764</v>
      </c>
      <c r="C44" s="4">
        <v>354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95</v>
      </c>
      <c r="P44" s="4">
        <v>0</v>
      </c>
      <c r="Q44" s="4">
        <v>69</v>
      </c>
      <c r="R44" s="4">
        <v>0</v>
      </c>
      <c r="S44" s="4">
        <v>123</v>
      </c>
      <c r="T44" s="4">
        <v>0</v>
      </c>
      <c r="U44" s="4">
        <v>123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</row>
    <row r="45" spans="1:26">
      <c r="A45" s="3" t="s">
        <v>69</v>
      </c>
      <c r="B45" s="4">
        <f t="shared" si="0"/>
        <v>40</v>
      </c>
      <c r="C45" s="4">
        <v>0</v>
      </c>
      <c r="D45" s="4">
        <v>20</v>
      </c>
      <c r="E45" s="4">
        <v>0</v>
      </c>
      <c r="F45" s="4">
        <v>0</v>
      </c>
      <c r="G45" s="4">
        <v>0</v>
      </c>
      <c r="H45" s="4">
        <v>0</v>
      </c>
      <c r="I45" s="4">
        <v>20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44</v>
      </c>
      <c r="Q45" s="4">
        <v>-44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</row>
    <row r="46" spans="1:26">
      <c r="A46" s="3" t="s">
        <v>70</v>
      </c>
      <c r="B46" s="4">
        <f t="shared" si="0"/>
        <v>5250</v>
      </c>
      <c r="C46" s="4">
        <v>100</v>
      </c>
      <c r="D46" s="4">
        <v>368</v>
      </c>
      <c r="E46" s="4">
        <v>427</v>
      </c>
      <c r="F46" s="4">
        <v>0</v>
      </c>
      <c r="G46" s="4">
        <v>150</v>
      </c>
      <c r="H46" s="4">
        <v>156</v>
      </c>
      <c r="I46" s="4">
        <v>611</v>
      </c>
      <c r="J46" s="4">
        <v>320</v>
      </c>
      <c r="K46" s="4">
        <v>328</v>
      </c>
      <c r="L46" s="4">
        <v>0</v>
      </c>
      <c r="M46" s="4">
        <v>0</v>
      </c>
      <c r="N46" s="4">
        <v>602</v>
      </c>
      <c r="O46" s="4">
        <v>0</v>
      </c>
      <c r="P46" s="4">
        <v>0</v>
      </c>
      <c r="Q46" s="4">
        <v>0</v>
      </c>
      <c r="R46" s="4">
        <v>295</v>
      </c>
      <c r="S46" s="4">
        <v>0</v>
      </c>
      <c r="T46" s="4">
        <v>381</v>
      </c>
      <c r="U46" s="4">
        <v>328</v>
      </c>
      <c r="V46" s="4">
        <v>108</v>
      </c>
      <c r="W46" s="4">
        <v>0</v>
      </c>
      <c r="X46" s="4">
        <v>610</v>
      </c>
      <c r="Y46" s="4">
        <v>466</v>
      </c>
      <c r="Z46" s="4">
        <v>0</v>
      </c>
    </row>
    <row r="47" spans="1:26">
      <c r="A47" s="3" t="s">
        <v>71</v>
      </c>
      <c r="B47" s="4">
        <f t="shared" si="0"/>
        <v>573</v>
      </c>
      <c r="C47" s="4">
        <v>30</v>
      </c>
      <c r="D47" s="4">
        <v>260</v>
      </c>
      <c r="E47" s="4">
        <v>0</v>
      </c>
      <c r="F47" s="4">
        <v>0</v>
      </c>
      <c r="G47" s="4">
        <v>0</v>
      </c>
      <c r="H47" s="4">
        <v>50</v>
      </c>
      <c r="I47" s="4">
        <v>0</v>
      </c>
      <c r="J47" s="4">
        <v>0</v>
      </c>
      <c r="K47" s="4">
        <v>0</v>
      </c>
      <c r="L47" s="4">
        <v>30</v>
      </c>
      <c r="M47" s="4">
        <v>0</v>
      </c>
      <c r="N47" s="4">
        <v>0</v>
      </c>
      <c r="O47" s="4">
        <v>28</v>
      </c>
      <c r="P47" s="4">
        <v>41</v>
      </c>
      <c r="Q47" s="4">
        <v>0</v>
      </c>
      <c r="R47" s="4">
        <v>0</v>
      </c>
      <c r="S47" s="4">
        <v>61</v>
      </c>
      <c r="T47" s="4">
        <v>0</v>
      </c>
      <c r="U47" s="4">
        <v>0</v>
      </c>
      <c r="V47" s="4">
        <v>40</v>
      </c>
      <c r="W47" s="4">
        <v>0</v>
      </c>
      <c r="X47" s="4">
        <v>0</v>
      </c>
      <c r="Y47" s="4">
        <v>33</v>
      </c>
      <c r="Z47" s="4">
        <v>0</v>
      </c>
    </row>
    <row r="48" spans="1:26">
      <c r="A48" s="3" t="s">
        <v>72</v>
      </c>
      <c r="B48" s="4">
        <f t="shared" si="0"/>
        <v>1096</v>
      </c>
      <c r="C48" s="4">
        <v>0</v>
      </c>
      <c r="D48" s="4">
        <v>0</v>
      </c>
      <c r="E48" s="4">
        <v>72</v>
      </c>
      <c r="F48" s="4">
        <v>0</v>
      </c>
      <c r="G48" s="4">
        <v>0</v>
      </c>
      <c r="H48" s="4">
        <v>124</v>
      </c>
      <c r="I48" s="4">
        <v>0</v>
      </c>
      <c r="J48" s="4">
        <v>0</v>
      </c>
      <c r="K48" s="4">
        <v>0</v>
      </c>
      <c r="L48" s="4">
        <v>75</v>
      </c>
      <c r="M48" s="4">
        <v>78</v>
      </c>
      <c r="N48" s="4">
        <v>0</v>
      </c>
      <c r="O48" s="4">
        <v>127</v>
      </c>
      <c r="P48" s="4">
        <v>0</v>
      </c>
      <c r="Q48" s="4">
        <v>78</v>
      </c>
      <c r="R48" s="4">
        <v>135</v>
      </c>
      <c r="S48" s="4">
        <v>0</v>
      </c>
      <c r="T48" s="4">
        <v>0</v>
      </c>
      <c r="U48" s="4">
        <v>107</v>
      </c>
      <c r="V48" s="4">
        <v>0</v>
      </c>
      <c r="W48" s="4">
        <v>193</v>
      </c>
      <c r="X48" s="4">
        <v>0</v>
      </c>
      <c r="Y48" s="4">
        <v>107</v>
      </c>
      <c r="Z48" s="4">
        <v>0</v>
      </c>
    </row>
    <row r="49" spans="1:26">
      <c r="A49" s="3" t="s">
        <v>73</v>
      </c>
      <c r="B49" s="4">
        <f t="shared" si="0"/>
        <v>2583</v>
      </c>
      <c r="C49" s="4">
        <v>0</v>
      </c>
      <c r="D49" s="4">
        <v>194</v>
      </c>
      <c r="E49" s="4">
        <v>197</v>
      </c>
      <c r="F49" s="4">
        <v>0</v>
      </c>
      <c r="G49" s="4">
        <v>0</v>
      </c>
      <c r="H49" s="4">
        <v>105</v>
      </c>
      <c r="I49" s="4">
        <v>625</v>
      </c>
      <c r="J49" s="4">
        <v>137</v>
      </c>
      <c r="K49" s="4">
        <v>0</v>
      </c>
      <c r="L49" s="4">
        <v>206</v>
      </c>
      <c r="M49" s="4">
        <v>0</v>
      </c>
      <c r="N49" s="4">
        <v>0</v>
      </c>
      <c r="O49" s="4">
        <v>220</v>
      </c>
      <c r="P49" s="4">
        <v>0</v>
      </c>
      <c r="Q49" s="4">
        <v>316</v>
      </c>
      <c r="R49" s="4">
        <v>0</v>
      </c>
      <c r="S49" s="4">
        <v>209</v>
      </c>
      <c r="T49" s="4">
        <v>0</v>
      </c>
      <c r="U49" s="4">
        <v>282</v>
      </c>
      <c r="V49" s="4">
        <v>0</v>
      </c>
      <c r="W49" s="4">
        <v>0</v>
      </c>
      <c r="X49" s="4">
        <v>92</v>
      </c>
      <c r="Y49" s="4">
        <v>0</v>
      </c>
      <c r="Z49" s="4">
        <v>0</v>
      </c>
    </row>
    <row r="50" spans="1:26">
      <c r="A50" s="3" t="s">
        <v>74</v>
      </c>
      <c r="B50" s="4">
        <f t="shared" si="0"/>
        <v>1466</v>
      </c>
      <c r="C50" s="4">
        <v>401</v>
      </c>
      <c r="D50" s="4">
        <v>0</v>
      </c>
      <c r="E50" s="4">
        <v>250</v>
      </c>
      <c r="F50" s="4">
        <v>0</v>
      </c>
      <c r="G50" s="4">
        <v>0</v>
      </c>
      <c r="H50" s="4">
        <v>0</v>
      </c>
      <c r="I50" s="4">
        <v>368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205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242</v>
      </c>
    </row>
    <row r="51" spans="1:26">
      <c r="A51" s="3" t="s">
        <v>75</v>
      </c>
      <c r="B51" s="4">
        <f t="shared" si="0"/>
        <v>390</v>
      </c>
      <c r="C51" s="4">
        <v>0</v>
      </c>
      <c r="D51" s="4">
        <v>70</v>
      </c>
      <c r="E51" s="4">
        <v>250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70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</row>
    <row r="52" spans="1:26">
      <c r="A52" s="3" t="s">
        <v>76</v>
      </c>
      <c r="B52" s="4">
        <f t="shared" si="0"/>
        <v>6779</v>
      </c>
      <c r="C52" s="4">
        <v>0</v>
      </c>
      <c r="D52" s="4">
        <v>-100</v>
      </c>
      <c r="E52" s="4">
        <v>599</v>
      </c>
      <c r="F52" s="4">
        <v>298</v>
      </c>
      <c r="G52" s="4">
        <v>111</v>
      </c>
      <c r="H52" s="4">
        <v>1069</v>
      </c>
      <c r="I52" s="4">
        <v>713</v>
      </c>
      <c r="J52" s="4">
        <v>0</v>
      </c>
      <c r="K52" s="4">
        <v>649</v>
      </c>
      <c r="L52" s="4">
        <v>-58</v>
      </c>
      <c r="M52" s="4">
        <v>170</v>
      </c>
      <c r="N52" s="4">
        <v>558</v>
      </c>
      <c r="O52" s="4">
        <v>0</v>
      </c>
      <c r="P52" s="4">
        <v>208</v>
      </c>
      <c r="Q52" s="4">
        <v>718</v>
      </c>
      <c r="R52" s="4">
        <v>0</v>
      </c>
      <c r="S52" s="4">
        <v>730</v>
      </c>
      <c r="T52" s="4">
        <v>356</v>
      </c>
      <c r="U52" s="4">
        <v>0</v>
      </c>
      <c r="V52" s="4">
        <v>0</v>
      </c>
      <c r="W52" s="4">
        <v>0</v>
      </c>
      <c r="X52" s="4">
        <v>0</v>
      </c>
      <c r="Y52" s="4">
        <v>758</v>
      </c>
      <c r="Z52" s="4">
        <v>0</v>
      </c>
    </row>
    <row r="53" spans="1:26">
      <c r="A53" s="3" t="s">
        <v>77</v>
      </c>
      <c r="B53" s="4">
        <f t="shared" si="0"/>
        <v>2479</v>
      </c>
      <c r="C53" s="4">
        <v>0</v>
      </c>
      <c r="D53" s="4">
        <v>187</v>
      </c>
      <c r="E53" s="4">
        <v>0</v>
      </c>
      <c r="F53" s="4">
        <v>267</v>
      </c>
      <c r="G53" s="4">
        <v>230</v>
      </c>
      <c r="H53" s="4">
        <v>121</v>
      </c>
      <c r="I53" s="4">
        <v>0</v>
      </c>
      <c r="J53" s="4">
        <v>171</v>
      </c>
      <c r="K53" s="4">
        <v>116</v>
      </c>
      <c r="L53" s="4">
        <v>179</v>
      </c>
      <c r="M53" s="4">
        <v>0</v>
      </c>
      <c r="N53" s="4">
        <v>0</v>
      </c>
      <c r="O53" s="4">
        <v>141</v>
      </c>
      <c r="P53" s="4">
        <v>162</v>
      </c>
      <c r="Q53" s="4">
        <v>0</v>
      </c>
      <c r="R53" s="4">
        <v>155</v>
      </c>
      <c r="S53" s="4">
        <v>0</v>
      </c>
      <c r="T53" s="4">
        <v>161</v>
      </c>
      <c r="U53" s="4">
        <v>0</v>
      </c>
      <c r="V53" s="4">
        <v>0</v>
      </c>
      <c r="W53" s="4">
        <v>148</v>
      </c>
      <c r="X53" s="4">
        <v>0</v>
      </c>
      <c r="Y53" s="4">
        <v>0</v>
      </c>
      <c r="Z53" s="4">
        <v>441</v>
      </c>
    </row>
    <row r="54" spans="1:26">
      <c r="A54" s="3" t="s">
        <v>78</v>
      </c>
      <c r="B54" s="4">
        <f t="shared" si="0"/>
        <v>4604</v>
      </c>
      <c r="C54" s="4">
        <v>0</v>
      </c>
      <c r="D54" s="4">
        <v>44</v>
      </c>
      <c r="E54" s="4">
        <v>0</v>
      </c>
      <c r="F54" s="4">
        <v>0</v>
      </c>
      <c r="G54" s="4">
        <v>760</v>
      </c>
      <c r="H54" s="4">
        <v>0</v>
      </c>
      <c r="I54" s="4">
        <v>0</v>
      </c>
      <c r="J54" s="4">
        <v>0</v>
      </c>
      <c r="K54" s="4">
        <v>0</v>
      </c>
      <c r="L54" s="4">
        <v>760</v>
      </c>
      <c r="M54" s="4">
        <v>0</v>
      </c>
      <c r="N54" s="4">
        <v>0</v>
      </c>
      <c r="O54" s="4">
        <v>760</v>
      </c>
      <c r="P54" s="4">
        <v>0</v>
      </c>
      <c r="Q54" s="4">
        <v>0</v>
      </c>
      <c r="R54" s="4">
        <v>0</v>
      </c>
      <c r="S54" s="4">
        <v>760</v>
      </c>
      <c r="T54" s="4">
        <v>760</v>
      </c>
      <c r="U54" s="4">
        <v>0</v>
      </c>
      <c r="V54" s="4">
        <v>0</v>
      </c>
      <c r="W54" s="4">
        <v>0</v>
      </c>
      <c r="X54" s="4">
        <v>0</v>
      </c>
      <c r="Y54" s="4">
        <v>760</v>
      </c>
      <c r="Z54" s="4">
        <v>0</v>
      </c>
    </row>
    <row r="55" spans="1:26">
      <c r="A55" s="3" t="s">
        <v>79</v>
      </c>
      <c r="B55" s="4">
        <f t="shared" si="0"/>
        <v>1218</v>
      </c>
      <c r="C55" s="4">
        <v>0</v>
      </c>
      <c r="D55" s="4">
        <v>78</v>
      </c>
      <c r="E55" s="4">
        <v>107</v>
      </c>
      <c r="F55" s="4">
        <v>29</v>
      </c>
      <c r="G55" s="4">
        <v>90</v>
      </c>
      <c r="H55" s="4">
        <v>0</v>
      </c>
      <c r="I55" s="4">
        <v>78</v>
      </c>
      <c r="J55" s="4">
        <v>0</v>
      </c>
      <c r="K55" s="4">
        <v>131</v>
      </c>
      <c r="L55" s="4">
        <v>115</v>
      </c>
      <c r="M55" s="4">
        <v>0</v>
      </c>
      <c r="N55" s="4">
        <v>78</v>
      </c>
      <c r="O55" s="4">
        <v>0</v>
      </c>
      <c r="P55" s="4">
        <v>78</v>
      </c>
      <c r="Q55" s="4">
        <v>27</v>
      </c>
      <c r="R55" s="4">
        <v>78</v>
      </c>
      <c r="S55" s="4">
        <v>27</v>
      </c>
      <c r="T55" s="4">
        <v>93</v>
      </c>
      <c r="U55" s="4">
        <v>27</v>
      </c>
      <c r="V55" s="4">
        <v>0</v>
      </c>
      <c r="W55" s="4">
        <v>104</v>
      </c>
      <c r="X55" s="4">
        <v>0</v>
      </c>
      <c r="Y55" s="4">
        <v>78</v>
      </c>
      <c r="Z55" s="4">
        <v>0</v>
      </c>
    </row>
    <row r="56" spans="1:26">
      <c r="A56" s="3" t="s">
        <v>80</v>
      </c>
      <c r="B56" s="4">
        <f t="shared" si="0"/>
        <v>11233</v>
      </c>
      <c r="C56" s="4">
        <v>383</v>
      </c>
      <c r="D56" s="4">
        <v>0</v>
      </c>
      <c r="E56" s="4">
        <v>694</v>
      </c>
      <c r="F56" s="4">
        <v>0</v>
      </c>
      <c r="G56" s="4">
        <v>490</v>
      </c>
      <c r="H56" s="4">
        <v>444</v>
      </c>
      <c r="I56" s="4">
        <v>413</v>
      </c>
      <c r="J56" s="4">
        <v>576</v>
      </c>
      <c r="K56" s="4">
        <v>486</v>
      </c>
      <c r="L56" s="4">
        <v>566</v>
      </c>
      <c r="M56" s="4">
        <v>400</v>
      </c>
      <c r="N56" s="4">
        <v>515</v>
      </c>
      <c r="O56" s="4">
        <v>619</v>
      </c>
      <c r="P56" s="4">
        <v>494</v>
      </c>
      <c r="Q56" s="4">
        <v>425</v>
      </c>
      <c r="R56" s="4">
        <v>622</v>
      </c>
      <c r="S56" s="4">
        <v>415</v>
      </c>
      <c r="T56" s="4">
        <v>607</v>
      </c>
      <c r="U56" s="4">
        <v>594</v>
      </c>
      <c r="V56" s="4">
        <v>572</v>
      </c>
      <c r="W56" s="4">
        <v>348</v>
      </c>
      <c r="X56" s="4">
        <v>324</v>
      </c>
      <c r="Y56" s="4">
        <v>662</v>
      </c>
      <c r="Z56" s="4">
        <v>584</v>
      </c>
    </row>
    <row r="57" spans="1:26">
      <c r="A57" s="3" t="s">
        <v>81</v>
      </c>
      <c r="B57" s="4">
        <f t="shared" si="0"/>
        <v>1148</v>
      </c>
      <c r="C57" s="4">
        <v>0</v>
      </c>
      <c r="D57" s="4">
        <v>149</v>
      </c>
      <c r="E57" s="4">
        <v>120</v>
      </c>
      <c r="F57" s="4">
        <v>0</v>
      </c>
      <c r="G57" s="4">
        <v>0</v>
      </c>
      <c r="H57" s="4">
        <v>0</v>
      </c>
      <c r="I57" s="4">
        <v>0</v>
      </c>
      <c r="J57" s="4">
        <v>256</v>
      </c>
      <c r="K57" s="4">
        <v>0</v>
      </c>
      <c r="L57" s="4">
        <v>0</v>
      </c>
      <c r="M57" s="4">
        <v>0</v>
      </c>
      <c r="N57" s="4">
        <v>0</v>
      </c>
      <c r="O57" s="4">
        <v>365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228</v>
      </c>
      <c r="Z57" s="4">
        <v>30</v>
      </c>
    </row>
    <row r="58" spans="1:26">
      <c r="A58" s="3" t="s">
        <v>82</v>
      </c>
      <c r="B58" s="4">
        <f t="shared" si="0"/>
        <v>437</v>
      </c>
      <c r="C58" s="4">
        <v>0</v>
      </c>
      <c r="D58" s="4">
        <v>0</v>
      </c>
      <c r="E58" s="4">
        <v>55</v>
      </c>
      <c r="F58" s="4">
        <v>0</v>
      </c>
      <c r="G58" s="4">
        <v>0</v>
      </c>
      <c r="H58" s="4">
        <v>0</v>
      </c>
      <c r="I58" s="4">
        <v>0</v>
      </c>
      <c r="J58" s="4">
        <v>100</v>
      </c>
      <c r="K58" s="4">
        <v>0</v>
      </c>
      <c r="L58" s="4">
        <v>0</v>
      </c>
      <c r="M58" s="4">
        <v>55</v>
      </c>
      <c r="N58" s="4">
        <v>0</v>
      </c>
      <c r="O58" s="4">
        <v>0</v>
      </c>
      <c r="P58" s="4">
        <v>55</v>
      </c>
      <c r="Q58" s="4">
        <v>0</v>
      </c>
      <c r="R58" s="4">
        <v>0</v>
      </c>
      <c r="S58" s="4">
        <v>0</v>
      </c>
      <c r="T58" s="4">
        <v>100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72</v>
      </c>
    </row>
    <row r="59" spans="1:26">
      <c r="A59" s="3" t="s">
        <v>83</v>
      </c>
      <c r="B59" s="4">
        <f t="shared" si="0"/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45</v>
      </c>
      <c r="I59" s="4">
        <v>0</v>
      </c>
      <c r="J59" s="4">
        <v>0</v>
      </c>
      <c r="K59" s="4">
        <v>45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</row>
    <row r="60" spans="1:26">
      <c r="A60" s="3" t="s">
        <v>84</v>
      </c>
      <c r="B60" s="4">
        <f t="shared" si="0"/>
        <v>184</v>
      </c>
      <c r="C60" s="4">
        <v>92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92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</row>
    <row r="61" spans="1:26">
      <c r="A61" s="3" t="s">
        <v>85</v>
      </c>
      <c r="B61" s="4">
        <f t="shared" si="0"/>
        <v>402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36</v>
      </c>
      <c r="I61" s="4">
        <v>0</v>
      </c>
      <c r="J61" s="4">
        <v>0</v>
      </c>
      <c r="K61" s="4">
        <v>366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</row>
    <row r="62" spans="1:26">
      <c r="A62" s="3" t="s">
        <v>86</v>
      </c>
      <c r="B62" s="4">
        <f t="shared" si="0"/>
        <v>6945</v>
      </c>
      <c r="C62" s="4">
        <v>775</v>
      </c>
      <c r="D62" s="4">
        <v>0</v>
      </c>
      <c r="E62" s="4">
        <v>775</v>
      </c>
      <c r="F62" s="4">
        <v>0</v>
      </c>
      <c r="G62" s="4">
        <v>0</v>
      </c>
      <c r="H62" s="4">
        <v>780</v>
      </c>
      <c r="I62" s="4">
        <v>298</v>
      </c>
      <c r="J62" s="4">
        <v>0</v>
      </c>
      <c r="K62" s="4">
        <v>233</v>
      </c>
      <c r="L62" s="4">
        <v>0</v>
      </c>
      <c r="M62" s="4">
        <v>1080</v>
      </c>
      <c r="N62" s="4">
        <v>55</v>
      </c>
      <c r="O62" s="4">
        <v>0</v>
      </c>
      <c r="P62" s="4">
        <v>274</v>
      </c>
      <c r="Q62" s="4">
        <v>540</v>
      </c>
      <c r="R62" s="4">
        <v>0</v>
      </c>
      <c r="S62" s="4">
        <v>720</v>
      </c>
      <c r="T62" s="4">
        <v>0</v>
      </c>
      <c r="U62" s="4">
        <v>274</v>
      </c>
      <c r="V62" s="4">
        <v>360</v>
      </c>
      <c r="W62" s="4">
        <v>0</v>
      </c>
      <c r="X62" s="4">
        <v>274</v>
      </c>
      <c r="Y62" s="4">
        <v>0</v>
      </c>
      <c r="Z62" s="4">
        <v>507</v>
      </c>
    </row>
  </sheetData>
  <pageMargins left="0.7" right="0.7" top="0.75" bottom="0.75" header="0.3" footer="0.3"/>
  <pageSetup paperSize="9" scale="10" orientation="landscape" horizontalDpi="0" verticalDpi="0" r:id="rId1"/>
  <headerFooter>
    <oddFooter>&amp;L&amp;T&amp;C&amp;P&amp;R&amp;D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178C-9657-48B7-B8B3-0AA0D0508C17}">
  <dimension ref="B2:K4"/>
  <sheetViews>
    <sheetView workbookViewId="0">
      <selection activeCell="K4" sqref="K4"/>
    </sheetView>
  </sheetViews>
  <sheetFormatPr defaultRowHeight="14.5"/>
  <cols>
    <col min="1" max="1" width="5.453125" customWidth="1"/>
    <col min="2" max="2" width="9.90625" bestFit="1" customWidth="1"/>
  </cols>
  <sheetData>
    <row r="2" spans="2:11">
      <c r="B2" s="31" t="s">
        <v>135</v>
      </c>
      <c r="C2" s="32">
        <v>1</v>
      </c>
      <c r="D2" s="32">
        <v>2</v>
      </c>
      <c r="E2" s="32">
        <v>3</v>
      </c>
      <c r="F2" s="32">
        <v>4</v>
      </c>
      <c r="G2" s="32">
        <v>5</v>
      </c>
      <c r="H2" s="32">
        <v>6</v>
      </c>
      <c r="I2" s="32">
        <v>7</v>
      </c>
      <c r="J2" s="32">
        <v>8</v>
      </c>
      <c r="K2" s="32">
        <v>9</v>
      </c>
    </row>
    <row r="3" spans="2:11">
      <c r="B3" s="29" t="s">
        <v>136</v>
      </c>
      <c r="C3" s="29">
        <v>50</v>
      </c>
      <c r="D3" s="29">
        <v>42</v>
      </c>
      <c r="E3" s="29">
        <v>45</v>
      </c>
      <c r="F3" s="29">
        <v>39</v>
      </c>
      <c r="G3" s="29">
        <v>41</v>
      </c>
      <c r="H3" s="29">
        <v>35</v>
      </c>
      <c r="I3" s="29">
        <v>52</v>
      </c>
      <c r="J3" s="29">
        <v>61</v>
      </c>
      <c r="K3" s="33">
        <v>56</v>
      </c>
    </row>
    <row r="4" spans="2:11">
      <c r="B4" s="29" t="s">
        <v>137</v>
      </c>
      <c r="C4" s="30">
        <v>75123</v>
      </c>
      <c r="D4" s="30">
        <v>69346</v>
      </c>
      <c r="E4" s="30">
        <v>72999</v>
      </c>
      <c r="F4" s="30">
        <v>70132</v>
      </c>
      <c r="G4" s="30">
        <v>80923</v>
      </c>
      <c r="H4" s="30">
        <v>69166</v>
      </c>
      <c r="I4" s="30">
        <v>91231</v>
      </c>
      <c r="J4" s="30">
        <v>93912</v>
      </c>
      <c r="K4" s="3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73FE-0170-4050-A15B-4F73D834D570}">
  <dimension ref="C2"/>
  <sheetViews>
    <sheetView workbookViewId="0">
      <selection activeCell="I20" sqref="I20"/>
    </sheetView>
  </sheetViews>
  <sheetFormatPr defaultRowHeight="14.5"/>
  <cols>
    <col min="3" max="3" width="28.08984375" customWidth="1"/>
  </cols>
  <sheetData>
    <row r="2" spans="3:3">
      <c r="C2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B68A-B2E6-4CF3-BBCA-5565B07AAD26}">
  <dimension ref="A1:D10"/>
  <sheetViews>
    <sheetView workbookViewId="0">
      <selection sqref="A1:B10"/>
    </sheetView>
  </sheetViews>
  <sheetFormatPr defaultRowHeight="14.5"/>
  <cols>
    <col min="1" max="1" width="11.7265625" style="5" bestFit="1" customWidth="1"/>
    <col min="2" max="2" width="11.7265625" style="5" customWidth="1"/>
    <col min="3" max="16384" width="8.7265625" style="5"/>
  </cols>
  <sheetData>
    <row r="1" spans="1:4">
      <c r="A1" s="5" t="s">
        <v>87</v>
      </c>
    </row>
    <row r="3" spans="1:4">
      <c r="B3" s="9" t="s">
        <v>91</v>
      </c>
      <c r="C3" s="6" t="s">
        <v>92</v>
      </c>
      <c r="D3" s="6" t="s">
        <v>93</v>
      </c>
    </row>
    <row r="4" spans="1:4">
      <c r="A4" s="5" t="s">
        <v>98</v>
      </c>
      <c r="B4" s="10">
        <f t="shared" ref="B4:B10" si="0">SUM(C4:D4)</f>
        <v>50090</v>
      </c>
      <c r="C4" s="10">
        <v>25090</v>
      </c>
      <c r="D4" s="11">
        <v>25000</v>
      </c>
    </row>
    <row r="5" spans="1:4">
      <c r="A5" s="5" t="s">
        <v>99</v>
      </c>
      <c r="B5" s="10">
        <f t="shared" si="0"/>
        <v>19350</v>
      </c>
      <c r="C5" s="10">
        <v>13200</v>
      </c>
      <c r="D5" s="11">
        <v>6150</v>
      </c>
    </row>
    <row r="6" spans="1:4">
      <c r="A6" s="5" t="s">
        <v>100</v>
      </c>
      <c r="B6" s="10">
        <f t="shared" si="0"/>
        <v>2500</v>
      </c>
      <c r="C6" s="10">
        <v>1000</v>
      </c>
      <c r="D6" s="11">
        <v>1500</v>
      </c>
    </row>
    <row r="7" spans="1:4">
      <c r="A7" s="5" t="s">
        <v>101</v>
      </c>
      <c r="B7" s="10">
        <f t="shared" si="0"/>
        <v>4000</v>
      </c>
      <c r="C7" s="10">
        <v>1200</v>
      </c>
      <c r="D7" s="11">
        <v>2800</v>
      </c>
    </row>
    <row r="8" spans="1:4">
      <c r="A8" s="5" t="s">
        <v>102</v>
      </c>
      <c r="B8" s="10">
        <f t="shared" si="0"/>
        <v>1980</v>
      </c>
      <c r="C8" s="10">
        <v>930</v>
      </c>
      <c r="D8" s="11">
        <v>1050</v>
      </c>
    </row>
    <row r="9" spans="1:4">
      <c r="A9" s="5" t="s">
        <v>103</v>
      </c>
      <c r="B9" s="10">
        <f t="shared" si="0"/>
        <v>39090</v>
      </c>
      <c r="C9" s="10">
        <v>7000</v>
      </c>
      <c r="D9" s="11">
        <v>32090</v>
      </c>
    </row>
    <row r="10" spans="1:4">
      <c r="A10" s="5" t="s">
        <v>104</v>
      </c>
      <c r="B10" s="10">
        <f t="shared" si="0"/>
        <v>32500</v>
      </c>
      <c r="C10" s="10">
        <v>22000</v>
      </c>
      <c r="D10" s="11">
        <v>10500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FA65-3547-4A1D-BD4E-27D3B447B43C}">
  <dimension ref="A1:B14"/>
  <sheetViews>
    <sheetView workbookViewId="0">
      <selection activeCell="C3" sqref="C3"/>
    </sheetView>
  </sheetViews>
  <sheetFormatPr defaultRowHeight="14.5"/>
  <sheetData>
    <row r="1" spans="1:2">
      <c r="A1" s="5" t="s">
        <v>87</v>
      </c>
      <c r="B1" s="5"/>
    </row>
    <row r="2" spans="1:2">
      <c r="A2" s="5"/>
      <c r="B2" s="5"/>
    </row>
    <row r="3" spans="1:2">
      <c r="A3" s="5"/>
      <c r="B3" s="6" t="s">
        <v>88</v>
      </c>
    </row>
    <row r="4" spans="1:2">
      <c r="A4" s="5"/>
      <c r="B4" s="6" t="s">
        <v>89</v>
      </c>
    </row>
    <row r="5" spans="1:2">
      <c r="A5" s="5"/>
      <c r="B5" s="6" t="s">
        <v>90</v>
      </c>
    </row>
    <row r="6" spans="1:2">
      <c r="A6" s="5"/>
      <c r="B6" s="6"/>
    </row>
    <row r="7" spans="1:2">
      <c r="A7" s="5"/>
      <c r="B7" s="9" t="s">
        <v>91</v>
      </c>
    </row>
    <row r="8" spans="1:2">
      <c r="A8" s="5" t="s">
        <v>98</v>
      </c>
      <c r="B8" s="10"/>
    </row>
    <row r="9" spans="1:2">
      <c r="A9" s="5" t="s">
        <v>99</v>
      </c>
      <c r="B9" s="10"/>
    </row>
    <row r="10" spans="1:2">
      <c r="A10" s="5" t="s">
        <v>100</v>
      </c>
      <c r="B10" s="10"/>
    </row>
    <row r="11" spans="1:2">
      <c r="A11" s="5" t="s">
        <v>101</v>
      </c>
      <c r="B11" s="10"/>
    </row>
    <row r="12" spans="1:2">
      <c r="A12" s="5" t="s">
        <v>102</v>
      </c>
      <c r="B12" s="10"/>
    </row>
    <row r="13" spans="1:2">
      <c r="A13" s="5" t="s">
        <v>103</v>
      </c>
      <c r="B13" s="10"/>
    </row>
    <row r="14" spans="1:2">
      <c r="A14" s="5" t="s">
        <v>104</v>
      </c>
      <c r="B14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7F47-6732-45CB-8747-F64E71A54676}">
  <dimension ref="A1:G12"/>
  <sheetViews>
    <sheetView workbookViewId="0">
      <selection activeCell="E6" sqref="E6"/>
    </sheetView>
  </sheetViews>
  <sheetFormatPr defaultRowHeight="14.5"/>
  <cols>
    <col min="1" max="1" width="11.7265625" style="5" bestFit="1" customWidth="1"/>
    <col min="2" max="16384" width="8.7265625" style="5"/>
  </cols>
  <sheetData>
    <row r="1" spans="1:7">
      <c r="A1" s="5" t="s">
        <v>87</v>
      </c>
    </row>
    <row r="3" spans="1:7">
      <c r="B3" s="6" t="s">
        <v>88</v>
      </c>
      <c r="C3" s="7">
        <f>MAX(B6:G12)</f>
        <v>60000</v>
      </c>
      <c r="D3" s="6" t="s">
        <v>89</v>
      </c>
      <c r="E3" s="7">
        <f>MIN(B6:G12)</f>
        <v>930</v>
      </c>
      <c r="F3" s="6" t="s">
        <v>90</v>
      </c>
      <c r="G3" s="8">
        <f>COUNT(B6:G12)</f>
        <v>42</v>
      </c>
    </row>
    <row r="5" spans="1:7">
      <c r="B5" s="6" t="s">
        <v>92</v>
      </c>
      <c r="C5" s="6" t="s">
        <v>93</v>
      </c>
      <c r="D5" s="6" t="s">
        <v>94</v>
      </c>
      <c r="E5" s="6" t="s">
        <v>95</v>
      </c>
      <c r="F5" s="6" t="s">
        <v>96</v>
      </c>
      <c r="G5" s="6" t="s">
        <v>97</v>
      </c>
    </row>
    <row r="6" spans="1:7">
      <c r="A6" s="5" t="s">
        <v>98</v>
      </c>
      <c r="B6" s="10">
        <v>25090</v>
      </c>
      <c r="C6" s="10">
        <v>25000</v>
      </c>
      <c r="D6" s="10">
        <v>60000</v>
      </c>
      <c r="E6" s="10">
        <v>25010</v>
      </c>
      <c r="F6" s="10">
        <v>30900</v>
      </c>
      <c r="G6" s="10">
        <v>24000</v>
      </c>
    </row>
    <row r="7" spans="1:7">
      <c r="A7" s="5" t="s">
        <v>99</v>
      </c>
      <c r="B7" s="10">
        <v>13200</v>
      </c>
      <c r="C7" s="10">
        <v>6150</v>
      </c>
      <c r="D7" s="10">
        <v>32900</v>
      </c>
      <c r="E7" s="10">
        <v>15130</v>
      </c>
      <c r="F7" s="10">
        <v>15040</v>
      </c>
      <c r="G7" s="10">
        <v>16090</v>
      </c>
    </row>
    <row r="8" spans="1:7">
      <c r="A8" s="5" t="s">
        <v>100</v>
      </c>
      <c r="B8" s="10">
        <v>1000</v>
      </c>
      <c r="C8" s="10">
        <v>1500</v>
      </c>
      <c r="D8" s="10">
        <v>2500</v>
      </c>
      <c r="E8" s="10">
        <v>1000</v>
      </c>
      <c r="F8" s="10">
        <v>1000</v>
      </c>
      <c r="G8" s="10">
        <v>2000</v>
      </c>
    </row>
    <row r="9" spans="1:7">
      <c r="A9" s="5" t="s">
        <v>101</v>
      </c>
      <c r="B9" s="10">
        <v>1200</v>
      </c>
      <c r="C9" s="10">
        <v>2800</v>
      </c>
      <c r="D9" s="10">
        <v>4000</v>
      </c>
      <c r="E9" s="10">
        <v>3500</v>
      </c>
      <c r="F9" s="10">
        <v>2130</v>
      </c>
      <c r="G9" s="10">
        <v>1770</v>
      </c>
    </row>
    <row r="10" spans="1:7">
      <c r="A10" s="5" t="s">
        <v>102</v>
      </c>
      <c r="B10" s="10">
        <v>930</v>
      </c>
      <c r="C10" s="10">
        <v>1050</v>
      </c>
      <c r="D10" s="10">
        <v>5430</v>
      </c>
      <c r="E10" s="10">
        <v>1500</v>
      </c>
      <c r="F10" s="10">
        <v>2110</v>
      </c>
      <c r="G10" s="10">
        <v>2340</v>
      </c>
    </row>
    <row r="11" spans="1:7">
      <c r="A11" s="5" t="s">
        <v>103</v>
      </c>
      <c r="B11" s="10">
        <v>7000</v>
      </c>
      <c r="C11" s="10">
        <v>32090</v>
      </c>
      <c r="D11" s="10">
        <v>25600</v>
      </c>
      <c r="E11" s="10">
        <v>9230</v>
      </c>
      <c r="F11" s="10">
        <v>9100</v>
      </c>
      <c r="G11" s="10">
        <v>11800</v>
      </c>
    </row>
    <row r="12" spans="1:7">
      <c r="A12" s="5" t="s">
        <v>104</v>
      </c>
      <c r="B12" s="10">
        <v>22000</v>
      </c>
      <c r="C12" s="10">
        <v>10500</v>
      </c>
      <c r="D12" s="10">
        <v>55000</v>
      </c>
      <c r="E12" s="10">
        <v>25050</v>
      </c>
      <c r="F12" s="10">
        <v>24100</v>
      </c>
      <c r="G12" s="10">
        <v>30100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669B-019C-4A0B-A92C-DD97AA2CAE40}">
  <dimension ref="A1:G86"/>
  <sheetViews>
    <sheetView workbookViewId="0">
      <selection activeCell="B8" sqref="B8"/>
    </sheetView>
  </sheetViews>
  <sheetFormatPr defaultRowHeight="14.5"/>
  <cols>
    <col min="1" max="1" width="14" style="5" customWidth="1"/>
    <col min="2" max="2" width="8.7265625" style="18"/>
    <col min="3" max="3" width="8.7265625" style="5"/>
    <col min="4" max="4" width="12.36328125" style="16" customWidth="1"/>
    <col min="5" max="5" width="8.7265625" style="16"/>
    <col min="6" max="16384" width="8.7265625" style="5"/>
  </cols>
  <sheetData>
    <row r="1" spans="1:7">
      <c r="A1" s="5" t="s">
        <v>87</v>
      </c>
      <c r="B1" s="5"/>
      <c r="C1"/>
      <c r="D1" s="5"/>
      <c r="E1" s="5"/>
    </row>
    <row r="2" spans="1:7">
      <c r="B2" s="5"/>
      <c r="C2"/>
      <c r="D2" s="5"/>
      <c r="E2" s="5"/>
    </row>
    <row r="3" spans="1:7">
      <c r="B3" s="6" t="s">
        <v>88</v>
      </c>
      <c r="C3" s="12">
        <f>'Monthly Sales'!C3</f>
        <v>60000</v>
      </c>
      <c r="D3" s="6"/>
      <c r="E3" s="7"/>
      <c r="F3" s="6"/>
      <c r="G3" s="8"/>
    </row>
    <row r="4" spans="1:7">
      <c r="B4" s="6" t="s">
        <v>89</v>
      </c>
      <c r="C4" s="12">
        <f>'Monthly Sales'!E3</f>
        <v>930</v>
      </c>
      <c r="D4" s="5"/>
      <c r="E4" s="5"/>
    </row>
    <row r="5" spans="1:7">
      <c r="B5" s="6" t="s">
        <v>90</v>
      </c>
      <c r="C5">
        <f>'Monthly Sales'!G3</f>
        <v>42</v>
      </c>
      <c r="D5" s="6"/>
      <c r="E5" s="6"/>
      <c r="F5" s="6"/>
      <c r="G5" s="6"/>
    </row>
    <row r="6" spans="1:7">
      <c r="B6" s="6"/>
      <c r="C6"/>
      <c r="D6" s="10"/>
      <c r="E6" s="10"/>
      <c r="F6" s="10"/>
      <c r="G6" s="10"/>
    </row>
    <row r="7" spans="1:7">
      <c r="B7" s="9" t="s">
        <v>91</v>
      </c>
      <c r="C7"/>
      <c r="D7" s="10"/>
      <c r="E7" s="10"/>
      <c r="F7" s="10"/>
      <c r="G7" s="10"/>
    </row>
    <row r="8" spans="1:7">
      <c r="A8" s="5" t="s">
        <v>98</v>
      </c>
      <c r="B8" s="10">
        <f>SUM('Monthly Sales'!B6:G6)</f>
        <v>190000</v>
      </c>
      <c r="C8"/>
      <c r="D8" s="10"/>
      <c r="E8" s="10"/>
      <c r="F8" s="10"/>
      <c r="G8" s="10"/>
    </row>
    <row r="9" spans="1:7">
      <c r="A9" s="5" t="s">
        <v>99</v>
      </c>
      <c r="B9" s="10">
        <f>SUM('Monthly Sales'!B7:G7)</f>
        <v>98510</v>
      </c>
      <c r="C9"/>
      <c r="D9" s="10"/>
      <c r="E9" s="10"/>
      <c r="F9" s="10"/>
      <c r="G9" s="10"/>
    </row>
    <row r="10" spans="1:7">
      <c r="A10" s="5" t="s">
        <v>100</v>
      </c>
      <c r="B10" s="10">
        <f>SUM('Monthly Sales'!B8:G8)</f>
        <v>9000</v>
      </c>
      <c r="C10"/>
      <c r="D10" s="10"/>
      <c r="E10" s="10"/>
      <c r="F10" s="10"/>
      <c r="G10" s="10"/>
    </row>
    <row r="11" spans="1:7">
      <c r="A11" s="5" t="s">
        <v>101</v>
      </c>
      <c r="B11" s="10">
        <f>SUM('Monthly Sales'!B9:G9)</f>
        <v>15400</v>
      </c>
      <c r="C11"/>
      <c r="D11" s="10"/>
      <c r="E11" s="10"/>
      <c r="F11" s="10"/>
      <c r="G11" s="10"/>
    </row>
    <row r="12" spans="1:7">
      <c r="A12" s="5" t="s">
        <v>102</v>
      </c>
      <c r="B12" s="10">
        <f>SUM('Monthly Sales'!B10:G10)</f>
        <v>13360</v>
      </c>
      <c r="C12"/>
      <c r="D12" s="10"/>
      <c r="E12" s="10"/>
      <c r="F12" s="10"/>
      <c r="G12" s="10"/>
    </row>
    <row r="13" spans="1:7">
      <c r="A13" s="5" t="s">
        <v>103</v>
      </c>
      <c r="B13" s="10">
        <f>SUM('Monthly Sales'!B11:G11)</f>
        <v>94820</v>
      </c>
      <c r="C13"/>
    </row>
    <row r="14" spans="1:7">
      <c r="A14" s="5" t="s">
        <v>104</v>
      </c>
      <c r="B14" s="10">
        <f>SUM('Monthly Sales'!B12:G12)</f>
        <v>166750</v>
      </c>
      <c r="C14"/>
    </row>
    <row r="15" spans="1:7">
      <c r="B15" s="17"/>
    </row>
    <row r="16" spans="1:7">
      <c r="B16" s="17"/>
    </row>
    <row r="17" spans="2:2">
      <c r="B17" s="17"/>
    </row>
    <row r="18" spans="2:2">
      <c r="B18" s="17"/>
    </row>
    <row r="19" spans="2:2">
      <c r="B19" s="17"/>
    </row>
    <row r="20" spans="2:2">
      <c r="B20" s="17"/>
    </row>
    <row r="21" spans="2:2">
      <c r="B21" s="17"/>
    </row>
    <row r="22" spans="2:2">
      <c r="B22" s="17"/>
    </row>
    <row r="23" spans="2:2">
      <c r="B23" s="17"/>
    </row>
    <row r="24" spans="2:2">
      <c r="B24" s="17"/>
    </row>
    <row r="25" spans="2:2">
      <c r="B25" s="17"/>
    </row>
    <row r="26" spans="2:2">
      <c r="B26" s="17"/>
    </row>
    <row r="27" spans="2:2">
      <c r="B27" s="17"/>
    </row>
    <row r="28" spans="2:2">
      <c r="B28" s="17"/>
    </row>
    <row r="29" spans="2:2">
      <c r="B29" s="17"/>
    </row>
    <row r="30" spans="2:2">
      <c r="B30" s="17"/>
    </row>
    <row r="31" spans="2:2">
      <c r="B31" s="17"/>
    </row>
    <row r="32" spans="2:2">
      <c r="B32" s="17"/>
    </row>
    <row r="33" spans="2:2">
      <c r="B33" s="17"/>
    </row>
    <row r="34" spans="2:2">
      <c r="B34" s="17"/>
    </row>
    <row r="35" spans="2:2">
      <c r="B35" s="17"/>
    </row>
    <row r="36" spans="2:2">
      <c r="B36" s="17"/>
    </row>
    <row r="37" spans="2:2">
      <c r="B37" s="17"/>
    </row>
    <row r="38" spans="2:2">
      <c r="B38" s="17"/>
    </row>
    <row r="39" spans="2:2">
      <c r="B39" s="17"/>
    </row>
    <row r="40" spans="2:2">
      <c r="B40" s="17"/>
    </row>
    <row r="41" spans="2:2">
      <c r="B41" s="17"/>
    </row>
    <row r="42" spans="2:2">
      <c r="B42" s="17"/>
    </row>
    <row r="43" spans="2:2">
      <c r="B43" s="17"/>
    </row>
    <row r="44" spans="2:2">
      <c r="B44" s="17"/>
    </row>
    <row r="45" spans="2:2">
      <c r="B45" s="17"/>
    </row>
    <row r="46" spans="2:2">
      <c r="B46" s="17"/>
    </row>
    <row r="47" spans="2:2">
      <c r="B47" s="17"/>
    </row>
    <row r="48" spans="2:2">
      <c r="B48" s="17"/>
    </row>
    <row r="49" spans="2:2">
      <c r="B49" s="17"/>
    </row>
    <row r="50" spans="2:2">
      <c r="B50" s="17"/>
    </row>
    <row r="51" spans="2:2">
      <c r="B51" s="17"/>
    </row>
    <row r="52" spans="2:2">
      <c r="B52" s="17"/>
    </row>
    <row r="53" spans="2:2">
      <c r="B53" s="17"/>
    </row>
    <row r="54" spans="2:2">
      <c r="B54" s="17"/>
    </row>
    <row r="55" spans="2:2">
      <c r="B55" s="17"/>
    </row>
    <row r="56" spans="2:2">
      <c r="B56" s="17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1964-88FE-4814-B25E-4D08C713F5B2}">
  <dimension ref="B2:F86"/>
  <sheetViews>
    <sheetView workbookViewId="0">
      <selection activeCell="H63" sqref="H63:H64"/>
    </sheetView>
  </sheetViews>
  <sheetFormatPr defaultRowHeight="14.5"/>
  <cols>
    <col min="1" max="1" width="3" style="5" customWidth="1"/>
    <col min="2" max="2" width="14" style="5" customWidth="1"/>
    <col min="3" max="3" width="8.7265625" style="18"/>
    <col min="4" max="4" width="8.7265625" style="5"/>
    <col min="5" max="5" width="12.36328125" style="16" customWidth="1"/>
    <col min="6" max="6" width="8.7265625" style="16"/>
    <col min="7" max="16384" width="8.7265625" style="5"/>
  </cols>
  <sheetData>
    <row r="2" spans="2:5">
      <c r="B2" s="13" t="s">
        <v>105</v>
      </c>
      <c r="C2" s="14" t="s">
        <v>106</v>
      </c>
      <c r="D2" s="13" t="s">
        <v>107</v>
      </c>
      <c r="E2" s="15" t="s">
        <v>108</v>
      </c>
    </row>
    <row r="3" spans="2:5">
      <c r="B3" s="5" t="s">
        <v>109</v>
      </c>
      <c r="C3" s="17">
        <v>306</v>
      </c>
      <c r="D3" s="5" t="s">
        <v>92</v>
      </c>
      <c r="E3" s="16">
        <v>7650</v>
      </c>
    </row>
    <row r="4" spans="2:5">
      <c r="B4" s="5" t="s">
        <v>110</v>
      </c>
      <c r="C4" s="17">
        <v>406</v>
      </c>
      <c r="D4" s="5" t="s">
        <v>92</v>
      </c>
      <c r="E4" s="16">
        <v>12180</v>
      </c>
    </row>
    <row r="5" spans="2:5">
      <c r="B5" s="5" t="s">
        <v>111</v>
      </c>
      <c r="C5" s="17">
        <v>192</v>
      </c>
      <c r="D5" s="5" t="s">
        <v>92</v>
      </c>
      <c r="E5" s="16">
        <v>3840</v>
      </c>
    </row>
    <row r="6" spans="2:5">
      <c r="B6" s="5" t="s">
        <v>112</v>
      </c>
      <c r="C6" s="17">
        <v>97</v>
      </c>
      <c r="D6" s="5" t="s">
        <v>92</v>
      </c>
      <c r="E6" s="16">
        <v>3880</v>
      </c>
    </row>
    <row r="7" spans="2:5">
      <c r="B7" s="5" t="s">
        <v>113</v>
      </c>
      <c r="C7" s="17">
        <v>47</v>
      </c>
      <c r="D7" s="5" t="s">
        <v>92</v>
      </c>
      <c r="E7" s="16">
        <v>705</v>
      </c>
    </row>
    <row r="8" spans="2:5">
      <c r="B8" s="5" t="s">
        <v>113</v>
      </c>
      <c r="C8" s="17">
        <v>13</v>
      </c>
      <c r="D8" s="5" t="s">
        <v>92</v>
      </c>
      <c r="E8" s="16">
        <v>195</v>
      </c>
    </row>
    <row r="9" spans="2:5">
      <c r="B9" s="5" t="s">
        <v>109</v>
      </c>
      <c r="C9" s="17">
        <v>466</v>
      </c>
      <c r="D9" s="5" t="s">
        <v>92</v>
      </c>
      <c r="E9" s="16">
        <v>11650</v>
      </c>
    </row>
    <row r="10" spans="2:5">
      <c r="B10" s="5" t="s">
        <v>110</v>
      </c>
      <c r="C10" s="17">
        <v>975</v>
      </c>
      <c r="D10" s="5" t="s">
        <v>93</v>
      </c>
      <c r="E10" s="16">
        <v>29250</v>
      </c>
    </row>
    <row r="11" spans="2:5">
      <c r="B11" s="5" t="s">
        <v>111</v>
      </c>
      <c r="C11" s="17">
        <v>407</v>
      </c>
      <c r="D11" s="5" t="s">
        <v>93</v>
      </c>
      <c r="E11" s="16">
        <v>8140</v>
      </c>
    </row>
    <row r="12" spans="2:5">
      <c r="B12" s="5" t="s">
        <v>112</v>
      </c>
      <c r="C12" s="17">
        <v>163</v>
      </c>
      <c r="D12" s="5" t="s">
        <v>93</v>
      </c>
      <c r="E12" s="16">
        <v>6520</v>
      </c>
    </row>
    <row r="13" spans="2:5">
      <c r="B13" s="5" t="s">
        <v>114</v>
      </c>
      <c r="C13" s="17">
        <v>128</v>
      </c>
      <c r="D13" s="5" t="s">
        <v>93</v>
      </c>
      <c r="E13" s="16">
        <v>3200</v>
      </c>
    </row>
    <row r="14" spans="2:5">
      <c r="B14" s="5" t="s">
        <v>114</v>
      </c>
      <c r="C14" s="17">
        <v>17</v>
      </c>
      <c r="D14" s="5" t="s">
        <v>93</v>
      </c>
      <c r="E14" s="16">
        <v>425</v>
      </c>
    </row>
    <row r="15" spans="2:5">
      <c r="B15" s="5" t="s">
        <v>109</v>
      </c>
      <c r="C15" s="17">
        <v>15</v>
      </c>
      <c r="D15" s="5" t="s">
        <v>93</v>
      </c>
      <c r="E15" s="16">
        <v>375</v>
      </c>
    </row>
    <row r="16" spans="2:5">
      <c r="B16" s="5" t="s">
        <v>110</v>
      </c>
      <c r="C16" s="17">
        <v>958</v>
      </c>
      <c r="D16" s="5" t="s">
        <v>93</v>
      </c>
      <c r="E16" s="16">
        <v>28740</v>
      </c>
    </row>
    <row r="17" spans="2:5">
      <c r="B17" s="5" t="s">
        <v>111</v>
      </c>
      <c r="C17" s="17">
        <v>236</v>
      </c>
      <c r="D17" s="5" t="s">
        <v>94</v>
      </c>
      <c r="E17" s="16">
        <v>4720</v>
      </c>
    </row>
    <row r="18" spans="2:5">
      <c r="B18" s="5" t="s">
        <v>112</v>
      </c>
      <c r="C18" s="17">
        <v>253</v>
      </c>
      <c r="D18" s="5" t="s">
        <v>94</v>
      </c>
      <c r="E18" s="16">
        <v>10120</v>
      </c>
    </row>
    <row r="19" spans="2:5">
      <c r="B19" s="5" t="s">
        <v>114</v>
      </c>
      <c r="C19" s="17">
        <v>237</v>
      </c>
      <c r="D19" s="5" t="s">
        <v>94</v>
      </c>
      <c r="E19" s="16">
        <v>5925</v>
      </c>
    </row>
    <row r="20" spans="2:5">
      <c r="B20" s="5" t="s">
        <v>113</v>
      </c>
      <c r="C20" s="17">
        <v>584</v>
      </c>
      <c r="D20" s="5" t="s">
        <v>94</v>
      </c>
      <c r="E20" s="16">
        <v>8760</v>
      </c>
    </row>
    <row r="21" spans="2:5">
      <c r="B21" s="5" t="s">
        <v>112</v>
      </c>
      <c r="C21" s="17">
        <v>26</v>
      </c>
      <c r="D21" s="5" t="s">
        <v>94</v>
      </c>
      <c r="E21" s="16">
        <v>1040</v>
      </c>
    </row>
    <row r="22" spans="2:5">
      <c r="B22" s="5" t="s">
        <v>110</v>
      </c>
      <c r="C22" s="17">
        <v>41</v>
      </c>
      <c r="D22" s="5" t="s">
        <v>94</v>
      </c>
      <c r="E22" s="16">
        <v>1230</v>
      </c>
    </row>
    <row r="23" spans="2:5">
      <c r="B23" s="5" t="s">
        <v>111</v>
      </c>
      <c r="C23" s="17">
        <v>333</v>
      </c>
      <c r="D23" s="5" t="s">
        <v>94</v>
      </c>
      <c r="E23" s="16">
        <v>6660</v>
      </c>
    </row>
    <row r="24" spans="2:5">
      <c r="B24" s="5" t="s">
        <v>112</v>
      </c>
      <c r="C24" s="17">
        <v>171</v>
      </c>
      <c r="D24" s="5" t="s">
        <v>95</v>
      </c>
      <c r="E24" s="16">
        <v>6840</v>
      </c>
    </row>
    <row r="25" spans="2:5">
      <c r="B25" s="5" t="s">
        <v>114</v>
      </c>
      <c r="C25" s="17">
        <v>200</v>
      </c>
      <c r="D25" s="5" t="s">
        <v>95</v>
      </c>
      <c r="E25" s="16">
        <v>5000</v>
      </c>
    </row>
    <row r="26" spans="2:5">
      <c r="B26" s="5" t="s">
        <v>113</v>
      </c>
      <c r="C26" s="17">
        <v>784</v>
      </c>
      <c r="D26" s="5" t="s">
        <v>95</v>
      </c>
      <c r="E26" s="16">
        <v>11760</v>
      </c>
    </row>
    <row r="27" spans="2:5">
      <c r="B27" s="5" t="s">
        <v>111</v>
      </c>
      <c r="C27" s="17">
        <v>192</v>
      </c>
      <c r="D27" s="5" t="s">
        <v>95</v>
      </c>
      <c r="E27" s="16">
        <v>3840</v>
      </c>
    </row>
    <row r="28" spans="2:5">
      <c r="B28" s="5" t="s">
        <v>109</v>
      </c>
      <c r="C28" s="17">
        <v>125</v>
      </c>
      <c r="D28" s="5" t="s">
        <v>95</v>
      </c>
      <c r="E28" s="16">
        <v>3125</v>
      </c>
    </row>
    <row r="29" spans="2:5">
      <c r="B29" s="5" t="s">
        <v>111</v>
      </c>
      <c r="C29" s="17">
        <v>43</v>
      </c>
      <c r="D29" s="5" t="s">
        <v>95</v>
      </c>
      <c r="E29" s="16">
        <v>860</v>
      </c>
    </row>
    <row r="30" spans="2:5">
      <c r="B30" s="5" t="s">
        <v>112</v>
      </c>
      <c r="C30" s="17">
        <v>690</v>
      </c>
      <c r="D30" s="5" t="s">
        <v>95</v>
      </c>
      <c r="E30" s="16">
        <v>27600</v>
      </c>
    </row>
    <row r="31" spans="2:5">
      <c r="B31" s="5" t="s">
        <v>114</v>
      </c>
      <c r="C31" s="17">
        <v>108</v>
      </c>
      <c r="D31" s="5" t="s">
        <v>96</v>
      </c>
      <c r="E31" s="16">
        <v>2700</v>
      </c>
    </row>
    <row r="32" spans="2:5">
      <c r="B32" s="5" t="s">
        <v>113</v>
      </c>
      <c r="C32" s="17">
        <v>341</v>
      </c>
      <c r="D32" s="5" t="s">
        <v>96</v>
      </c>
      <c r="E32" s="16">
        <v>5115</v>
      </c>
    </row>
    <row r="33" spans="2:5">
      <c r="B33" s="5" t="s">
        <v>110</v>
      </c>
      <c r="C33" s="17">
        <v>129</v>
      </c>
      <c r="D33" s="5" t="s">
        <v>96</v>
      </c>
      <c r="E33" s="16">
        <v>3870</v>
      </c>
    </row>
    <row r="34" spans="2:5">
      <c r="B34" s="5" t="s">
        <v>109</v>
      </c>
      <c r="C34" s="17">
        <v>856</v>
      </c>
      <c r="D34" s="5" t="s">
        <v>96</v>
      </c>
      <c r="E34" s="16">
        <v>21400</v>
      </c>
    </row>
    <row r="35" spans="2:5">
      <c r="B35" s="5" t="s">
        <v>110</v>
      </c>
      <c r="C35" s="17">
        <v>33</v>
      </c>
      <c r="D35" s="5" t="s">
        <v>96</v>
      </c>
      <c r="E35" s="16">
        <v>990</v>
      </c>
    </row>
    <row r="36" spans="2:5">
      <c r="B36" s="5" t="s">
        <v>112</v>
      </c>
      <c r="C36" s="17">
        <v>9</v>
      </c>
      <c r="D36" s="5" t="s">
        <v>96</v>
      </c>
      <c r="E36" s="16">
        <v>360</v>
      </c>
    </row>
    <row r="37" spans="2:5">
      <c r="B37" s="5" t="s">
        <v>114</v>
      </c>
      <c r="C37" s="17">
        <v>195</v>
      </c>
      <c r="D37" s="5" t="s">
        <v>96</v>
      </c>
      <c r="E37" s="16">
        <v>4875</v>
      </c>
    </row>
    <row r="38" spans="2:5">
      <c r="B38" s="5" t="s">
        <v>113</v>
      </c>
      <c r="C38" s="17">
        <v>480</v>
      </c>
      <c r="D38" s="5" t="s">
        <v>97</v>
      </c>
      <c r="E38" s="16">
        <v>7200</v>
      </c>
    </row>
    <row r="39" spans="2:5">
      <c r="B39" s="5" t="s">
        <v>109</v>
      </c>
      <c r="C39" s="17">
        <v>989</v>
      </c>
      <c r="D39" s="5" t="s">
        <v>97</v>
      </c>
      <c r="E39" s="16">
        <v>24725</v>
      </c>
    </row>
    <row r="40" spans="2:5">
      <c r="B40" s="5" t="s">
        <v>109</v>
      </c>
      <c r="C40" s="17">
        <v>271</v>
      </c>
      <c r="D40" s="5" t="s">
        <v>97</v>
      </c>
      <c r="E40" s="16">
        <v>6775</v>
      </c>
    </row>
    <row r="41" spans="2:5">
      <c r="B41" s="5" t="s">
        <v>110</v>
      </c>
      <c r="C41" s="17">
        <v>158</v>
      </c>
      <c r="D41" s="5" t="s">
        <v>97</v>
      </c>
      <c r="E41" s="16">
        <v>4740</v>
      </c>
    </row>
    <row r="42" spans="2:5">
      <c r="B42" s="5" t="s">
        <v>111</v>
      </c>
      <c r="C42" s="17">
        <v>17</v>
      </c>
      <c r="D42" s="5" t="s">
        <v>97</v>
      </c>
      <c r="E42" s="16">
        <v>340</v>
      </c>
    </row>
    <row r="43" spans="2:5">
      <c r="B43" s="5" t="s">
        <v>114</v>
      </c>
      <c r="C43" s="17">
        <v>38</v>
      </c>
      <c r="D43" s="5" t="s">
        <v>97</v>
      </c>
      <c r="E43" s="16">
        <v>950</v>
      </c>
    </row>
    <row r="44" spans="2:5">
      <c r="B44" s="5" t="s">
        <v>113</v>
      </c>
      <c r="C44" s="17">
        <v>-2</v>
      </c>
      <c r="D44" s="5" t="s">
        <v>97</v>
      </c>
      <c r="E44" s="16">
        <v>-30</v>
      </c>
    </row>
    <row r="45" spans="2:5">
      <c r="B45" s="5" t="s">
        <v>109</v>
      </c>
      <c r="C45" s="17">
        <v>135</v>
      </c>
      <c r="D45" s="5" t="s">
        <v>115</v>
      </c>
      <c r="E45" s="16">
        <v>3375</v>
      </c>
    </row>
    <row r="46" spans="2:5">
      <c r="B46" s="5" t="s">
        <v>110</v>
      </c>
      <c r="C46" s="17">
        <v>103</v>
      </c>
      <c r="D46" s="5" t="s">
        <v>115</v>
      </c>
      <c r="E46" s="16">
        <v>3090</v>
      </c>
    </row>
    <row r="47" spans="2:5">
      <c r="B47" s="5" t="s">
        <v>111</v>
      </c>
      <c r="C47" s="17">
        <v>220</v>
      </c>
      <c r="D47" s="5" t="s">
        <v>115</v>
      </c>
      <c r="E47" s="16">
        <v>4400</v>
      </c>
    </row>
    <row r="48" spans="2:5">
      <c r="B48" s="5" t="s">
        <v>112</v>
      </c>
      <c r="C48" s="17">
        <v>746</v>
      </c>
      <c r="D48" s="5" t="s">
        <v>115</v>
      </c>
      <c r="E48" s="16">
        <v>29840</v>
      </c>
    </row>
    <row r="49" spans="2:5">
      <c r="B49" s="5" t="s">
        <v>113</v>
      </c>
      <c r="C49" s="17">
        <v>-40</v>
      </c>
      <c r="D49" s="5" t="s">
        <v>115</v>
      </c>
      <c r="E49" s="16">
        <v>-600</v>
      </c>
    </row>
    <row r="50" spans="2:5">
      <c r="B50" s="5" t="s">
        <v>109</v>
      </c>
      <c r="C50" s="17">
        <v>32</v>
      </c>
      <c r="D50" s="5" t="s">
        <v>115</v>
      </c>
      <c r="E50" s="16">
        <v>800</v>
      </c>
    </row>
    <row r="51" spans="2:5">
      <c r="B51" s="5" t="s">
        <v>110</v>
      </c>
      <c r="C51" s="17">
        <v>732</v>
      </c>
      <c r="D51" s="5" t="s">
        <v>115</v>
      </c>
      <c r="E51" s="16">
        <v>21960</v>
      </c>
    </row>
    <row r="52" spans="2:5">
      <c r="B52" s="5" t="s">
        <v>110</v>
      </c>
      <c r="C52" s="17">
        <v>498</v>
      </c>
      <c r="D52" s="5" t="s">
        <v>116</v>
      </c>
      <c r="E52" s="16">
        <v>14940</v>
      </c>
    </row>
    <row r="53" spans="2:5">
      <c r="B53" s="5" t="s">
        <v>111</v>
      </c>
      <c r="C53" s="17">
        <v>228</v>
      </c>
      <c r="D53" s="5" t="s">
        <v>116</v>
      </c>
      <c r="E53" s="16">
        <v>4560</v>
      </c>
    </row>
    <row r="54" spans="2:5">
      <c r="B54" s="5" t="s">
        <v>112</v>
      </c>
      <c r="C54" s="17">
        <v>124</v>
      </c>
      <c r="D54" s="5" t="s">
        <v>116</v>
      </c>
      <c r="E54" s="16">
        <v>4960</v>
      </c>
    </row>
    <row r="55" spans="2:5">
      <c r="B55" s="5" t="s">
        <v>114</v>
      </c>
      <c r="C55" s="17">
        <v>212</v>
      </c>
      <c r="D55" s="5" t="s">
        <v>116</v>
      </c>
      <c r="E55" s="16">
        <v>5300</v>
      </c>
    </row>
    <row r="56" spans="2:5">
      <c r="B56" s="5" t="s">
        <v>109</v>
      </c>
      <c r="C56" s="17">
        <v>13</v>
      </c>
      <c r="D56" s="5" t="s">
        <v>116</v>
      </c>
      <c r="E56" s="16">
        <v>325</v>
      </c>
    </row>
    <row r="57" spans="2:5">
      <c r="B57" s="5" t="s">
        <v>110</v>
      </c>
      <c r="C57" s="17">
        <v>38</v>
      </c>
      <c r="D57" s="5" t="s">
        <v>116</v>
      </c>
      <c r="E57" s="16">
        <v>1140</v>
      </c>
    </row>
    <row r="58" spans="2:5">
      <c r="B58" s="5" t="s">
        <v>111</v>
      </c>
      <c r="C58" s="17">
        <v>769</v>
      </c>
      <c r="D58" s="5" t="s">
        <v>116</v>
      </c>
      <c r="E58" s="16">
        <v>15380</v>
      </c>
    </row>
    <row r="59" spans="2:5">
      <c r="B59" s="5" t="s">
        <v>111</v>
      </c>
      <c r="C59" s="17">
        <v>271</v>
      </c>
      <c r="D59" s="5" t="s">
        <v>117</v>
      </c>
      <c r="E59" s="16">
        <v>5420</v>
      </c>
    </row>
    <row r="60" spans="2:5">
      <c r="B60" s="5" t="s">
        <v>112</v>
      </c>
      <c r="C60" s="17">
        <v>187</v>
      </c>
      <c r="D60" s="5" t="s">
        <v>117</v>
      </c>
      <c r="E60" s="16">
        <v>7480</v>
      </c>
    </row>
    <row r="61" spans="2:5">
      <c r="B61" s="5" t="s">
        <v>114</v>
      </c>
      <c r="C61" s="17">
        <v>273</v>
      </c>
      <c r="D61" s="5" t="s">
        <v>117</v>
      </c>
      <c r="E61" s="16">
        <v>6825</v>
      </c>
    </row>
    <row r="62" spans="2:5">
      <c r="B62" s="5" t="s">
        <v>113</v>
      </c>
      <c r="C62" s="17">
        <v>127</v>
      </c>
      <c r="D62" s="5" t="s">
        <v>117</v>
      </c>
      <c r="E62" s="16">
        <v>1905</v>
      </c>
    </row>
    <row r="63" spans="2:5">
      <c r="B63" s="5" t="s">
        <v>110</v>
      </c>
      <c r="C63" s="17">
        <v>71</v>
      </c>
      <c r="D63" s="5" t="s">
        <v>117</v>
      </c>
      <c r="E63" s="16">
        <v>2130</v>
      </c>
    </row>
    <row r="64" spans="2:5">
      <c r="B64" s="5" t="s">
        <v>111</v>
      </c>
      <c r="C64" s="17">
        <v>64</v>
      </c>
      <c r="D64" s="5" t="s">
        <v>117</v>
      </c>
      <c r="E64" s="16">
        <v>1280</v>
      </c>
    </row>
    <row r="65" spans="2:5">
      <c r="B65" s="5" t="s">
        <v>112</v>
      </c>
      <c r="C65" s="17">
        <v>600</v>
      </c>
      <c r="D65" s="5" t="s">
        <v>117</v>
      </c>
      <c r="E65" s="16">
        <v>24000</v>
      </c>
    </row>
    <row r="66" spans="2:5">
      <c r="B66" s="5" t="s">
        <v>112</v>
      </c>
      <c r="C66" s="17">
        <v>133</v>
      </c>
      <c r="D66" s="5" t="s">
        <v>118</v>
      </c>
      <c r="E66" s="16">
        <v>5320</v>
      </c>
    </row>
    <row r="67" spans="2:5">
      <c r="B67" s="5" t="s">
        <v>114</v>
      </c>
      <c r="C67" s="17">
        <v>479</v>
      </c>
      <c r="D67" s="5" t="s">
        <v>118</v>
      </c>
      <c r="E67" s="16">
        <v>11975</v>
      </c>
    </row>
    <row r="68" spans="2:5">
      <c r="B68" s="5" t="s">
        <v>113</v>
      </c>
      <c r="C68" s="17">
        <v>288</v>
      </c>
      <c r="D68" s="5" t="s">
        <v>118</v>
      </c>
      <c r="E68" s="16">
        <v>4320</v>
      </c>
    </row>
    <row r="69" spans="2:5">
      <c r="B69" s="5" t="s">
        <v>109</v>
      </c>
      <c r="C69" s="17">
        <v>257</v>
      </c>
      <c r="D69" s="5" t="s">
        <v>118</v>
      </c>
      <c r="E69" s="16">
        <v>6425</v>
      </c>
    </row>
    <row r="70" spans="2:5">
      <c r="B70" s="5" t="s">
        <v>111</v>
      </c>
      <c r="C70" s="17">
        <v>54</v>
      </c>
      <c r="D70" s="5" t="s">
        <v>118</v>
      </c>
      <c r="E70" s="16">
        <v>1080</v>
      </c>
    </row>
    <row r="71" spans="2:5">
      <c r="B71" s="5" t="s">
        <v>112</v>
      </c>
      <c r="C71" s="17">
        <v>27</v>
      </c>
      <c r="D71" s="5" t="s">
        <v>118</v>
      </c>
      <c r="E71" s="16">
        <v>1080</v>
      </c>
    </row>
    <row r="72" spans="2:5">
      <c r="B72" s="5" t="s">
        <v>114</v>
      </c>
      <c r="C72" s="17">
        <v>-123</v>
      </c>
      <c r="D72" s="5" t="s">
        <v>118</v>
      </c>
      <c r="E72" s="16">
        <v>-3075</v>
      </c>
    </row>
    <row r="73" spans="2:5">
      <c r="B73" s="5" t="s">
        <v>114</v>
      </c>
      <c r="C73" s="17">
        <v>354</v>
      </c>
      <c r="D73" s="5" t="s">
        <v>119</v>
      </c>
      <c r="E73" s="16">
        <v>8850</v>
      </c>
    </row>
    <row r="74" spans="2:5">
      <c r="B74" s="5" t="s">
        <v>113</v>
      </c>
      <c r="C74" s="17">
        <v>127</v>
      </c>
      <c r="D74" s="5" t="s">
        <v>119</v>
      </c>
      <c r="E74" s="16">
        <v>1905</v>
      </c>
    </row>
    <row r="75" spans="2:5">
      <c r="B75" s="5" t="s">
        <v>109</v>
      </c>
      <c r="C75" s="17">
        <v>429</v>
      </c>
      <c r="D75" s="5" t="s">
        <v>119</v>
      </c>
      <c r="E75" s="16">
        <v>10725</v>
      </c>
    </row>
    <row r="76" spans="2:5">
      <c r="B76" s="5" t="s">
        <v>110</v>
      </c>
      <c r="C76" s="17">
        <v>333</v>
      </c>
      <c r="D76" s="5" t="s">
        <v>119</v>
      </c>
      <c r="E76" s="16">
        <v>9990</v>
      </c>
    </row>
    <row r="77" spans="2:5">
      <c r="B77" s="5" t="s">
        <v>112</v>
      </c>
      <c r="C77" s="17">
        <v>15</v>
      </c>
      <c r="D77" s="5" t="s">
        <v>119</v>
      </c>
      <c r="E77" s="16">
        <v>600</v>
      </c>
    </row>
    <row r="78" spans="2:5">
      <c r="B78" s="5" t="s">
        <v>114</v>
      </c>
      <c r="C78" s="17">
        <v>1</v>
      </c>
      <c r="D78" s="5" t="s">
        <v>119</v>
      </c>
      <c r="E78" s="16">
        <v>25</v>
      </c>
    </row>
    <row r="79" spans="2:5">
      <c r="B79" s="5" t="s">
        <v>113</v>
      </c>
      <c r="C79" s="17">
        <v>263</v>
      </c>
      <c r="D79" s="5" t="s">
        <v>119</v>
      </c>
      <c r="E79" s="16">
        <v>3945</v>
      </c>
    </row>
    <row r="80" spans="2:5">
      <c r="B80" s="5" t="s">
        <v>113</v>
      </c>
      <c r="C80" s="17">
        <v>231</v>
      </c>
      <c r="D80" s="5" t="s">
        <v>120</v>
      </c>
      <c r="E80" s="16">
        <v>3465</v>
      </c>
    </row>
    <row r="81" spans="2:5">
      <c r="B81" s="5" t="s">
        <v>109</v>
      </c>
      <c r="C81" s="17">
        <v>481</v>
      </c>
      <c r="D81" s="5" t="s">
        <v>120</v>
      </c>
      <c r="E81" s="16">
        <v>12025</v>
      </c>
    </row>
    <row r="82" spans="2:5">
      <c r="B82" s="5" t="s">
        <v>110</v>
      </c>
      <c r="C82" s="17">
        <v>186</v>
      </c>
      <c r="D82" s="5" t="s">
        <v>120</v>
      </c>
      <c r="E82" s="16">
        <v>5580</v>
      </c>
    </row>
    <row r="83" spans="2:5">
      <c r="B83" s="5" t="s">
        <v>111</v>
      </c>
      <c r="C83" s="17">
        <v>350</v>
      </c>
      <c r="D83" s="5" t="s">
        <v>120</v>
      </c>
      <c r="E83" s="16">
        <v>7000</v>
      </c>
    </row>
    <row r="84" spans="2:5">
      <c r="B84" s="5" t="s">
        <v>114</v>
      </c>
      <c r="C84" s="17">
        <v>2</v>
      </c>
      <c r="D84" s="5" t="s">
        <v>120</v>
      </c>
      <c r="E84" s="16">
        <v>50</v>
      </c>
    </row>
    <row r="85" spans="2:5">
      <c r="B85" s="5" t="s">
        <v>113</v>
      </c>
      <c r="C85" s="17">
        <v>51</v>
      </c>
      <c r="D85" s="5" t="s">
        <v>120</v>
      </c>
      <c r="E85" s="16">
        <v>765</v>
      </c>
    </row>
    <row r="86" spans="2:5">
      <c r="B86" s="5" t="s">
        <v>109</v>
      </c>
      <c r="C86" s="17">
        <v>251</v>
      </c>
      <c r="D86" s="5" t="s">
        <v>120</v>
      </c>
      <c r="E86" s="16">
        <v>6275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6097-C13F-4760-9715-BD646808A95F}">
  <dimension ref="B2:F86"/>
  <sheetViews>
    <sheetView topLeftCell="A46" workbookViewId="0">
      <selection activeCell="L68" sqref="L68"/>
    </sheetView>
  </sheetViews>
  <sheetFormatPr defaultRowHeight="14.5"/>
  <cols>
    <col min="1" max="1" width="3" style="5" customWidth="1"/>
    <col min="2" max="2" width="14" style="5" customWidth="1"/>
    <col min="3" max="3" width="8.7265625" style="18"/>
    <col min="4" max="4" width="8.7265625" style="5"/>
    <col min="5" max="5" width="12.36328125" style="16" customWidth="1"/>
    <col min="6" max="6" width="8.7265625" style="16"/>
    <col min="7" max="16384" width="8.7265625" style="5"/>
  </cols>
  <sheetData>
    <row r="2" spans="2:5">
      <c r="B2" s="13" t="s">
        <v>105</v>
      </c>
      <c r="C2" s="14" t="s">
        <v>106</v>
      </c>
      <c r="D2" s="13" t="s">
        <v>107</v>
      </c>
      <c r="E2" s="15" t="s">
        <v>108</v>
      </c>
    </row>
    <row r="3" spans="2:5">
      <c r="B3" s="5" t="s">
        <v>109</v>
      </c>
      <c r="C3" s="17">
        <v>306</v>
      </c>
      <c r="D3" s="5" t="s">
        <v>92</v>
      </c>
      <c r="E3" s="16">
        <v>7650</v>
      </c>
    </row>
    <row r="4" spans="2:5">
      <c r="B4" s="5" t="s">
        <v>110</v>
      </c>
      <c r="C4" s="17">
        <v>406</v>
      </c>
      <c r="D4" s="5" t="s">
        <v>92</v>
      </c>
      <c r="E4" s="16">
        <v>12180</v>
      </c>
    </row>
    <row r="5" spans="2:5">
      <c r="B5" s="5" t="s">
        <v>111</v>
      </c>
      <c r="C5" s="17">
        <v>192</v>
      </c>
      <c r="D5" s="5" t="s">
        <v>92</v>
      </c>
      <c r="E5" s="16">
        <v>3840</v>
      </c>
    </row>
    <row r="6" spans="2:5">
      <c r="B6" s="5" t="s">
        <v>112</v>
      </c>
      <c r="C6" s="17">
        <v>97</v>
      </c>
      <c r="D6" s="5" t="s">
        <v>92</v>
      </c>
      <c r="E6" s="16">
        <v>3880</v>
      </c>
    </row>
    <row r="7" spans="2:5">
      <c r="B7" s="5" t="s">
        <v>113</v>
      </c>
      <c r="C7" s="17">
        <v>47</v>
      </c>
      <c r="D7" s="5" t="s">
        <v>92</v>
      </c>
      <c r="E7" s="16">
        <v>705</v>
      </c>
    </row>
    <row r="8" spans="2:5">
      <c r="B8" s="5" t="s">
        <v>113</v>
      </c>
      <c r="C8" s="17">
        <v>13</v>
      </c>
      <c r="D8" s="5" t="s">
        <v>92</v>
      </c>
      <c r="E8" s="16">
        <v>195</v>
      </c>
    </row>
    <row r="9" spans="2:5">
      <c r="B9" s="5" t="s">
        <v>109</v>
      </c>
      <c r="C9" s="17">
        <v>466</v>
      </c>
      <c r="D9" s="5" t="s">
        <v>92</v>
      </c>
      <c r="E9" s="16">
        <v>11650</v>
      </c>
    </row>
    <row r="10" spans="2:5">
      <c r="B10" s="5" t="s">
        <v>110</v>
      </c>
      <c r="C10" s="17">
        <v>975</v>
      </c>
      <c r="D10" s="5" t="s">
        <v>93</v>
      </c>
      <c r="E10" s="16">
        <v>29250</v>
      </c>
    </row>
    <row r="11" spans="2:5">
      <c r="B11" s="5" t="s">
        <v>111</v>
      </c>
      <c r="C11" s="17">
        <v>407</v>
      </c>
      <c r="D11" s="5" t="s">
        <v>93</v>
      </c>
      <c r="E11" s="16">
        <v>8140</v>
      </c>
    </row>
    <row r="12" spans="2:5">
      <c r="B12" s="5" t="s">
        <v>112</v>
      </c>
      <c r="C12" s="17">
        <v>163</v>
      </c>
      <c r="D12" s="5" t="s">
        <v>93</v>
      </c>
      <c r="E12" s="16">
        <v>6520</v>
      </c>
    </row>
    <row r="13" spans="2:5">
      <c r="B13" s="5" t="s">
        <v>114</v>
      </c>
      <c r="C13" s="17">
        <v>128</v>
      </c>
      <c r="D13" s="5" t="s">
        <v>93</v>
      </c>
      <c r="E13" s="16">
        <v>3200</v>
      </c>
    </row>
    <row r="14" spans="2:5">
      <c r="B14" s="5" t="s">
        <v>114</v>
      </c>
      <c r="C14" s="17">
        <v>17</v>
      </c>
      <c r="D14" s="5" t="s">
        <v>93</v>
      </c>
      <c r="E14" s="16">
        <v>425</v>
      </c>
    </row>
    <row r="15" spans="2:5">
      <c r="B15" s="5" t="s">
        <v>109</v>
      </c>
      <c r="C15" s="17">
        <v>15</v>
      </c>
      <c r="D15" s="5" t="s">
        <v>93</v>
      </c>
      <c r="E15" s="16">
        <v>375</v>
      </c>
    </row>
    <row r="16" spans="2:5">
      <c r="B16" s="5" t="s">
        <v>110</v>
      </c>
      <c r="C16" s="17">
        <v>958</v>
      </c>
      <c r="D16" s="5" t="s">
        <v>93</v>
      </c>
      <c r="E16" s="16">
        <v>28740</v>
      </c>
    </row>
    <row r="17" spans="2:5">
      <c r="B17" s="5" t="s">
        <v>111</v>
      </c>
      <c r="C17" s="17">
        <v>236</v>
      </c>
      <c r="D17" s="5" t="s">
        <v>94</v>
      </c>
      <c r="E17" s="16">
        <v>4720</v>
      </c>
    </row>
    <row r="18" spans="2:5">
      <c r="B18" s="5" t="s">
        <v>112</v>
      </c>
      <c r="C18" s="17">
        <v>253</v>
      </c>
      <c r="D18" s="5" t="s">
        <v>94</v>
      </c>
      <c r="E18" s="16">
        <v>10120</v>
      </c>
    </row>
    <row r="19" spans="2:5">
      <c r="B19" s="5" t="s">
        <v>114</v>
      </c>
      <c r="C19" s="17">
        <v>237</v>
      </c>
      <c r="D19" s="5" t="s">
        <v>94</v>
      </c>
      <c r="E19" s="16">
        <v>5925</v>
      </c>
    </row>
    <row r="20" spans="2:5">
      <c r="B20" s="5" t="s">
        <v>113</v>
      </c>
      <c r="C20" s="17">
        <v>584</v>
      </c>
      <c r="D20" s="5" t="s">
        <v>94</v>
      </c>
      <c r="E20" s="16">
        <v>8760</v>
      </c>
    </row>
    <row r="21" spans="2:5">
      <c r="B21" s="5" t="s">
        <v>112</v>
      </c>
      <c r="C21" s="17">
        <v>26</v>
      </c>
      <c r="D21" s="5" t="s">
        <v>94</v>
      </c>
      <c r="E21" s="16">
        <v>1040</v>
      </c>
    </row>
    <row r="22" spans="2:5">
      <c r="B22" s="5" t="s">
        <v>110</v>
      </c>
      <c r="C22" s="17">
        <v>41</v>
      </c>
      <c r="D22" s="5" t="s">
        <v>94</v>
      </c>
      <c r="E22" s="16">
        <v>1230</v>
      </c>
    </row>
    <row r="23" spans="2:5">
      <c r="B23" s="5" t="s">
        <v>111</v>
      </c>
      <c r="C23" s="17">
        <v>333</v>
      </c>
      <c r="D23" s="5" t="s">
        <v>94</v>
      </c>
      <c r="E23" s="16">
        <v>6660</v>
      </c>
    </row>
    <row r="24" spans="2:5">
      <c r="B24" s="5" t="s">
        <v>112</v>
      </c>
      <c r="C24" s="17">
        <v>171</v>
      </c>
      <c r="D24" s="5" t="s">
        <v>95</v>
      </c>
      <c r="E24" s="16">
        <v>6840</v>
      </c>
    </row>
    <row r="25" spans="2:5">
      <c r="B25" s="5" t="s">
        <v>114</v>
      </c>
      <c r="C25" s="17">
        <v>200</v>
      </c>
      <c r="D25" s="5" t="s">
        <v>95</v>
      </c>
      <c r="E25" s="16">
        <v>5000</v>
      </c>
    </row>
    <row r="26" spans="2:5">
      <c r="B26" s="5" t="s">
        <v>113</v>
      </c>
      <c r="C26" s="17">
        <v>784</v>
      </c>
      <c r="D26" s="5" t="s">
        <v>95</v>
      </c>
      <c r="E26" s="16">
        <v>11760</v>
      </c>
    </row>
    <row r="27" spans="2:5">
      <c r="B27" s="5" t="s">
        <v>111</v>
      </c>
      <c r="C27" s="17">
        <v>192</v>
      </c>
      <c r="D27" s="5" t="s">
        <v>95</v>
      </c>
      <c r="E27" s="16">
        <v>3840</v>
      </c>
    </row>
    <row r="28" spans="2:5">
      <c r="B28" s="5" t="s">
        <v>109</v>
      </c>
      <c r="C28" s="17">
        <v>125</v>
      </c>
      <c r="D28" s="5" t="s">
        <v>95</v>
      </c>
      <c r="E28" s="16">
        <v>3125</v>
      </c>
    </row>
    <row r="29" spans="2:5">
      <c r="B29" s="5" t="s">
        <v>111</v>
      </c>
      <c r="C29" s="17">
        <v>43</v>
      </c>
      <c r="D29" s="5" t="s">
        <v>95</v>
      </c>
      <c r="E29" s="16">
        <v>860</v>
      </c>
    </row>
    <row r="30" spans="2:5">
      <c r="B30" s="5" t="s">
        <v>112</v>
      </c>
      <c r="C30" s="17">
        <v>690</v>
      </c>
      <c r="D30" s="5" t="s">
        <v>95</v>
      </c>
      <c r="E30" s="16">
        <v>27600</v>
      </c>
    </row>
    <row r="31" spans="2:5">
      <c r="B31" s="5" t="s">
        <v>114</v>
      </c>
      <c r="C31" s="17">
        <v>108</v>
      </c>
      <c r="D31" s="5" t="s">
        <v>96</v>
      </c>
      <c r="E31" s="16">
        <v>2700</v>
      </c>
    </row>
    <row r="32" spans="2:5">
      <c r="B32" s="5" t="s">
        <v>113</v>
      </c>
      <c r="C32" s="17">
        <v>341</v>
      </c>
      <c r="D32" s="5" t="s">
        <v>96</v>
      </c>
      <c r="E32" s="16">
        <v>5115</v>
      </c>
    </row>
    <row r="33" spans="2:5">
      <c r="B33" s="5" t="s">
        <v>110</v>
      </c>
      <c r="C33" s="17">
        <v>129</v>
      </c>
      <c r="D33" s="5" t="s">
        <v>96</v>
      </c>
      <c r="E33" s="16">
        <v>3870</v>
      </c>
    </row>
    <row r="34" spans="2:5">
      <c r="B34" s="5" t="s">
        <v>109</v>
      </c>
      <c r="C34" s="17">
        <v>856</v>
      </c>
      <c r="D34" s="5" t="s">
        <v>96</v>
      </c>
      <c r="E34" s="16">
        <v>21400</v>
      </c>
    </row>
    <row r="35" spans="2:5">
      <c r="B35" s="5" t="s">
        <v>110</v>
      </c>
      <c r="C35" s="17">
        <v>33</v>
      </c>
      <c r="D35" s="5" t="s">
        <v>96</v>
      </c>
      <c r="E35" s="16">
        <v>990</v>
      </c>
    </row>
    <row r="36" spans="2:5">
      <c r="B36" s="5" t="s">
        <v>112</v>
      </c>
      <c r="C36" s="17">
        <v>9</v>
      </c>
      <c r="D36" s="5" t="s">
        <v>96</v>
      </c>
      <c r="E36" s="16">
        <v>360</v>
      </c>
    </row>
    <row r="37" spans="2:5">
      <c r="B37" s="5" t="s">
        <v>114</v>
      </c>
      <c r="C37" s="17">
        <v>195</v>
      </c>
      <c r="D37" s="5" t="s">
        <v>96</v>
      </c>
      <c r="E37" s="16">
        <v>4875</v>
      </c>
    </row>
    <row r="38" spans="2:5">
      <c r="B38" s="5" t="s">
        <v>113</v>
      </c>
      <c r="C38" s="17">
        <v>480</v>
      </c>
      <c r="D38" s="5" t="s">
        <v>97</v>
      </c>
      <c r="E38" s="16">
        <v>7200</v>
      </c>
    </row>
    <row r="39" spans="2:5">
      <c r="B39" s="5" t="s">
        <v>109</v>
      </c>
      <c r="C39" s="17">
        <v>989</v>
      </c>
      <c r="D39" s="5" t="s">
        <v>97</v>
      </c>
      <c r="E39" s="16">
        <v>24725</v>
      </c>
    </row>
    <row r="40" spans="2:5">
      <c r="B40" s="5" t="s">
        <v>109</v>
      </c>
      <c r="C40" s="17">
        <v>271</v>
      </c>
      <c r="D40" s="5" t="s">
        <v>97</v>
      </c>
      <c r="E40" s="16">
        <v>6775</v>
      </c>
    </row>
    <row r="41" spans="2:5">
      <c r="B41" s="5" t="s">
        <v>110</v>
      </c>
      <c r="C41" s="17">
        <v>158</v>
      </c>
      <c r="D41" s="5" t="s">
        <v>97</v>
      </c>
      <c r="E41" s="16">
        <v>4740</v>
      </c>
    </row>
    <row r="42" spans="2:5">
      <c r="B42" s="5" t="s">
        <v>111</v>
      </c>
      <c r="C42" s="17">
        <v>17</v>
      </c>
      <c r="D42" s="5" t="s">
        <v>97</v>
      </c>
      <c r="E42" s="16">
        <v>340</v>
      </c>
    </row>
    <row r="43" spans="2:5">
      <c r="B43" s="5" t="s">
        <v>114</v>
      </c>
      <c r="C43" s="17">
        <v>38</v>
      </c>
      <c r="D43" s="5" t="s">
        <v>97</v>
      </c>
      <c r="E43" s="16">
        <v>950</v>
      </c>
    </row>
    <row r="44" spans="2:5">
      <c r="B44" s="5" t="s">
        <v>113</v>
      </c>
      <c r="C44" s="17">
        <v>-2</v>
      </c>
      <c r="D44" s="5" t="s">
        <v>97</v>
      </c>
      <c r="E44" s="16">
        <v>-30</v>
      </c>
    </row>
    <row r="45" spans="2:5">
      <c r="B45" s="5" t="s">
        <v>109</v>
      </c>
      <c r="C45" s="17">
        <v>135</v>
      </c>
      <c r="D45" s="5" t="s">
        <v>115</v>
      </c>
      <c r="E45" s="16">
        <v>3375</v>
      </c>
    </row>
    <row r="46" spans="2:5">
      <c r="B46" s="5" t="s">
        <v>110</v>
      </c>
      <c r="C46" s="17">
        <v>103</v>
      </c>
      <c r="D46" s="5" t="s">
        <v>115</v>
      </c>
      <c r="E46" s="16">
        <v>3090</v>
      </c>
    </row>
    <row r="47" spans="2:5">
      <c r="B47" s="5" t="s">
        <v>111</v>
      </c>
      <c r="C47" s="17">
        <v>220</v>
      </c>
      <c r="D47" s="5" t="s">
        <v>115</v>
      </c>
      <c r="E47" s="16">
        <v>4400</v>
      </c>
    </row>
    <row r="48" spans="2:5">
      <c r="B48" s="5" t="s">
        <v>112</v>
      </c>
      <c r="C48" s="17">
        <v>746</v>
      </c>
      <c r="D48" s="5" t="s">
        <v>115</v>
      </c>
      <c r="E48" s="16">
        <v>29840</v>
      </c>
    </row>
    <row r="49" spans="2:5">
      <c r="B49" s="5" t="s">
        <v>113</v>
      </c>
      <c r="C49" s="17">
        <v>-40</v>
      </c>
      <c r="D49" s="5" t="s">
        <v>115</v>
      </c>
      <c r="E49" s="16">
        <v>-600</v>
      </c>
    </row>
    <row r="50" spans="2:5">
      <c r="B50" s="5" t="s">
        <v>109</v>
      </c>
      <c r="C50" s="17">
        <v>32</v>
      </c>
      <c r="D50" s="5" t="s">
        <v>115</v>
      </c>
      <c r="E50" s="16">
        <v>800</v>
      </c>
    </row>
    <row r="51" spans="2:5">
      <c r="B51" s="5" t="s">
        <v>110</v>
      </c>
      <c r="C51" s="17">
        <v>732</v>
      </c>
      <c r="D51" s="5" t="s">
        <v>115</v>
      </c>
      <c r="E51" s="16">
        <v>21960</v>
      </c>
    </row>
    <row r="52" spans="2:5">
      <c r="B52" s="5" t="s">
        <v>110</v>
      </c>
      <c r="C52" s="17">
        <v>498</v>
      </c>
      <c r="D52" s="5" t="s">
        <v>116</v>
      </c>
      <c r="E52" s="16">
        <v>14940</v>
      </c>
    </row>
    <row r="53" spans="2:5">
      <c r="B53" s="5" t="s">
        <v>111</v>
      </c>
      <c r="C53" s="17">
        <v>228</v>
      </c>
      <c r="D53" s="5" t="s">
        <v>116</v>
      </c>
      <c r="E53" s="16">
        <v>4560</v>
      </c>
    </row>
    <row r="54" spans="2:5">
      <c r="B54" s="5" t="s">
        <v>112</v>
      </c>
      <c r="C54" s="17">
        <v>124</v>
      </c>
      <c r="D54" s="5" t="s">
        <v>116</v>
      </c>
      <c r="E54" s="16">
        <v>4960</v>
      </c>
    </row>
    <row r="55" spans="2:5">
      <c r="B55" s="5" t="s">
        <v>114</v>
      </c>
      <c r="C55" s="17">
        <v>212</v>
      </c>
      <c r="D55" s="5" t="s">
        <v>116</v>
      </c>
      <c r="E55" s="16">
        <v>5300</v>
      </c>
    </row>
    <row r="56" spans="2:5">
      <c r="B56" s="5" t="s">
        <v>109</v>
      </c>
      <c r="C56" s="17">
        <v>13</v>
      </c>
      <c r="D56" s="5" t="s">
        <v>116</v>
      </c>
      <c r="E56" s="16">
        <v>325</v>
      </c>
    </row>
    <row r="57" spans="2:5">
      <c r="B57" s="5" t="s">
        <v>110</v>
      </c>
      <c r="C57" s="17">
        <v>38</v>
      </c>
      <c r="D57" s="5" t="s">
        <v>116</v>
      </c>
      <c r="E57" s="16">
        <v>1140</v>
      </c>
    </row>
    <row r="58" spans="2:5">
      <c r="B58" s="5" t="s">
        <v>111</v>
      </c>
      <c r="C58" s="17">
        <v>769</v>
      </c>
      <c r="D58" s="5" t="s">
        <v>116</v>
      </c>
      <c r="E58" s="16">
        <v>15380</v>
      </c>
    </row>
    <row r="59" spans="2:5">
      <c r="B59" s="5" t="s">
        <v>111</v>
      </c>
      <c r="C59" s="17">
        <v>271</v>
      </c>
      <c r="D59" s="5" t="s">
        <v>117</v>
      </c>
      <c r="E59" s="16">
        <v>5420</v>
      </c>
    </row>
    <row r="60" spans="2:5">
      <c r="B60" s="5" t="s">
        <v>112</v>
      </c>
      <c r="C60" s="17">
        <v>187</v>
      </c>
      <c r="D60" s="5" t="s">
        <v>117</v>
      </c>
      <c r="E60" s="16">
        <v>7480</v>
      </c>
    </row>
    <row r="61" spans="2:5">
      <c r="B61" s="5" t="s">
        <v>114</v>
      </c>
      <c r="C61" s="17">
        <v>273</v>
      </c>
      <c r="D61" s="5" t="s">
        <v>117</v>
      </c>
      <c r="E61" s="16">
        <v>6825</v>
      </c>
    </row>
    <row r="62" spans="2:5">
      <c r="B62" s="5" t="s">
        <v>113</v>
      </c>
      <c r="C62" s="17">
        <v>127</v>
      </c>
      <c r="D62" s="5" t="s">
        <v>117</v>
      </c>
      <c r="E62" s="16">
        <v>1905</v>
      </c>
    </row>
    <row r="63" spans="2:5">
      <c r="B63" s="5" t="s">
        <v>110</v>
      </c>
      <c r="C63" s="17">
        <v>71</v>
      </c>
      <c r="D63" s="5" t="s">
        <v>117</v>
      </c>
      <c r="E63" s="16">
        <v>2130</v>
      </c>
    </row>
    <row r="64" spans="2:5">
      <c r="B64" s="5" t="s">
        <v>111</v>
      </c>
      <c r="C64" s="17">
        <v>64</v>
      </c>
      <c r="D64" s="5" t="s">
        <v>117</v>
      </c>
      <c r="E64" s="16">
        <v>1280</v>
      </c>
    </row>
    <row r="65" spans="2:5">
      <c r="B65" s="5" t="s">
        <v>112</v>
      </c>
      <c r="C65" s="17">
        <v>600</v>
      </c>
      <c r="D65" s="5" t="s">
        <v>117</v>
      </c>
      <c r="E65" s="16">
        <v>24000</v>
      </c>
    </row>
    <row r="66" spans="2:5">
      <c r="B66" s="5" t="s">
        <v>112</v>
      </c>
      <c r="C66" s="17">
        <v>133</v>
      </c>
      <c r="D66" s="5" t="s">
        <v>118</v>
      </c>
      <c r="E66" s="16">
        <v>5320</v>
      </c>
    </row>
    <row r="67" spans="2:5">
      <c r="B67" s="5" t="s">
        <v>114</v>
      </c>
      <c r="C67" s="17">
        <v>479</v>
      </c>
      <c r="D67" s="5" t="s">
        <v>118</v>
      </c>
      <c r="E67" s="16">
        <v>11975</v>
      </c>
    </row>
    <row r="68" spans="2:5">
      <c r="B68" s="5" t="s">
        <v>113</v>
      </c>
      <c r="C68" s="17">
        <v>288</v>
      </c>
      <c r="D68" s="5" t="s">
        <v>118</v>
      </c>
      <c r="E68" s="16">
        <v>4320</v>
      </c>
    </row>
    <row r="69" spans="2:5">
      <c r="B69" s="5" t="s">
        <v>109</v>
      </c>
      <c r="C69" s="17">
        <v>257</v>
      </c>
      <c r="D69" s="5" t="s">
        <v>118</v>
      </c>
      <c r="E69" s="16">
        <v>6425</v>
      </c>
    </row>
    <row r="70" spans="2:5">
      <c r="B70" s="5" t="s">
        <v>111</v>
      </c>
      <c r="C70" s="17">
        <v>54</v>
      </c>
      <c r="D70" s="5" t="s">
        <v>118</v>
      </c>
      <c r="E70" s="16">
        <v>1080</v>
      </c>
    </row>
    <row r="71" spans="2:5">
      <c r="B71" s="5" t="s">
        <v>112</v>
      </c>
      <c r="C71" s="17">
        <v>27</v>
      </c>
      <c r="D71" s="5" t="s">
        <v>118</v>
      </c>
      <c r="E71" s="16">
        <v>1080</v>
      </c>
    </row>
    <row r="72" spans="2:5">
      <c r="B72" s="5" t="s">
        <v>114</v>
      </c>
      <c r="C72" s="17">
        <v>-123</v>
      </c>
      <c r="D72" s="5" t="s">
        <v>118</v>
      </c>
      <c r="E72" s="16">
        <v>-3075</v>
      </c>
    </row>
    <row r="73" spans="2:5">
      <c r="B73" s="5" t="s">
        <v>114</v>
      </c>
      <c r="C73" s="17">
        <v>354</v>
      </c>
      <c r="D73" s="5" t="s">
        <v>119</v>
      </c>
      <c r="E73" s="16">
        <v>8850</v>
      </c>
    </row>
    <row r="74" spans="2:5">
      <c r="B74" s="5" t="s">
        <v>113</v>
      </c>
      <c r="C74" s="17">
        <v>127</v>
      </c>
      <c r="D74" s="5" t="s">
        <v>119</v>
      </c>
      <c r="E74" s="16">
        <v>1905</v>
      </c>
    </row>
    <row r="75" spans="2:5">
      <c r="B75" s="5" t="s">
        <v>109</v>
      </c>
      <c r="C75" s="17">
        <v>429</v>
      </c>
      <c r="D75" s="5" t="s">
        <v>119</v>
      </c>
      <c r="E75" s="16">
        <v>10725</v>
      </c>
    </row>
    <row r="76" spans="2:5">
      <c r="B76" s="5" t="s">
        <v>110</v>
      </c>
      <c r="C76" s="17">
        <v>333</v>
      </c>
      <c r="D76" s="5" t="s">
        <v>119</v>
      </c>
      <c r="E76" s="16">
        <v>9990</v>
      </c>
    </row>
    <row r="77" spans="2:5">
      <c r="B77" s="5" t="s">
        <v>112</v>
      </c>
      <c r="C77" s="17">
        <v>15</v>
      </c>
      <c r="D77" s="5" t="s">
        <v>119</v>
      </c>
      <c r="E77" s="16">
        <v>600</v>
      </c>
    </row>
    <row r="78" spans="2:5">
      <c r="B78" s="5" t="s">
        <v>114</v>
      </c>
      <c r="C78" s="17">
        <v>1</v>
      </c>
      <c r="D78" s="5" t="s">
        <v>119</v>
      </c>
      <c r="E78" s="16">
        <v>25</v>
      </c>
    </row>
    <row r="79" spans="2:5">
      <c r="B79" s="5" t="s">
        <v>113</v>
      </c>
      <c r="C79" s="17">
        <v>263</v>
      </c>
      <c r="D79" s="5" t="s">
        <v>119</v>
      </c>
      <c r="E79" s="16">
        <v>3945</v>
      </c>
    </row>
    <row r="80" spans="2:5">
      <c r="B80" s="5" t="s">
        <v>113</v>
      </c>
      <c r="C80" s="17">
        <v>231</v>
      </c>
      <c r="D80" s="5" t="s">
        <v>120</v>
      </c>
      <c r="E80" s="16">
        <v>3465</v>
      </c>
    </row>
    <row r="81" spans="2:5">
      <c r="B81" s="5" t="s">
        <v>109</v>
      </c>
      <c r="C81" s="17">
        <v>481</v>
      </c>
      <c r="D81" s="5" t="s">
        <v>120</v>
      </c>
      <c r="E81" s="16">
        <v>12025</v>
      </c>
    </row>
    <row r="82" spans="2:5">
      <c r="B82" s="5" t="s">
        <v>110</v>
      </c>
      <c r="C82" s="17">
        <v>186</v>
      </c>
      <c r="D82" s="5" t="s">
        <v>120</v>
      </c>
      <c r="E82" s="16">
        <v>5580</v>
      </c>
    </row>
    <row r="83" spans="2:5">
      <c r="B83" s="5" t="s">
        <v>111</v>
      </c>
      <c r="C83" s="17">
        <v>350</v>
      </c>
      <c r="D83" s="5" t="s">
        <v>120</v>
      </c>
      <c r="E83" s="16">
        <v>7000</v>
      </c>
    </row>
    <row r="84" spans="2:5">
      <c r="B84" s="5" t="s">
        <v>114</v>
      </c>
      <c r="C84" s="17">
        <v>2</v>
      </c>
      <c r="D84" s="5" t="s">
        <v>120</v>
      </c>
      <c r="E84" s="16">
        <v>50</v>
      </c>
    </row>
    <row r="85" spans="2:5">
      <c r="B85" s="5" t="s">
        <v>113</v>
      </c>
      <c r="C85" s="17">
        <v>51</v>
      </c>
      <c r="D85" s="5" t="s">
        <v>120</v>
      </c>
      <c r="E85" s="16">
        <v>765</v>
      </c>
    </row>
    <row r="86" spans="2:5">
      <c r="B86" s="5" t="s">
        <v>109</v>
      </c>
      <c r="C86" s="17">
        <v>251</v>
      </c>
      <c r="D86" s="5" t="s">
        <v>120</v>
      </c>
      <c r="E86" s="16">
        <v>6275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6588-71A5-4C74-A905-E476322C19BE}">
  <dimension ref="A1:H8"/>
  <sheetViews>
    <sheetView workbookViewId="0">
      <selection activeCell="E16" sqref="E16"/>
    </sheetView>
  </sheetViews>
  <sheetFormatPr defaultRowHeight="14.5"/>
  <cols>
    <col min="1" max="1" width="15.453125" customWidth="1"/>
    <col min="2" max="2" width="10.7265625" customWidth="1"/>
    <col min="3" max="3" width="13.453125" customWidth="1"/>
    <col min="4" max="4" width="12.1796875" customWidth="1"/>
    <col min="5" max="6" width="12" customWidth="1"/>
    <col min="7" max="7" width="11.81640625" customWidth="1"/>
  </cols>
  <sheetData>
    <row r="1" spans="1:8">
      <c r="A1" s="19" t="s">
        <v>121</v>
      </c>
      <c r="B1" s="20"/>
      <c r="C1" s="20"/>
      <c r="D1" s="20"/>
      <c r="E1" s="20"/>
      <c r="F1" s="20"/>
      <c r="G1" s="20"/>
    </row>
    <row r="2" spans="1:8" s="23" customFormat="1">
      <c r="A2" s="21"/>
      <c r="B2" s="22" t="s">
        <v>122</v>
      </c>
      <c r="C2" s="22" t="s">
        <v>123</v>
      </c>
      <c r="D2" s="22" t="s">
        <v>124</v>
      </c>
      <c r="E2" s="22" t="s">
        <v>125</v>
      </c>
      <c r="F2" s="22" t="s">
        <v>1</v>
      </c>
      <c r="G2" s="22" t="s">
        <v>126</v>
      </c>
    </row>
    <row r="3" spans="1:8">
      <c r="A3" s="24" t="s">
        <v>127</v>
      </c>
      <c r="B3" s="25">
        <v>500000</v>
      </c>
      <c r="C3" s="25">
        <f>B3+(B3*$G$3)</f>
        <v>525000</v>
      </c>
      <c r="D3" s="25">
        <f>C3+(C3*$G$3)</f>
        <v>551250</v>
      </c>
      <c r="E3" s="25">
        <f>D3+(D3*$G$3)</f>
        <v>578812.5</v>
      </c>
      <c r="F3" s="25">
        <f>SUM(B3:E3)</f>
        <v>2155062.5</v>
      </c>
      <c r="G3" s="26">
        <v>0.05</v>
      </c>
      <c r="H3" t="s">
        <v>128</v>
      </c>
    </row>
    <row r="4" spans="1:8">
      <c r="A4" s="24" t="s">
        <v>129</v>
      </c>
      <c r="B4" s="25">
        <f>B3*$G$4</f>
        <v>100000</v>
      </c>
      <c r="C4" s="25">
        <f>C3*$G$4</f>
        <v>105000</v>
      </c>
      <c r="D4" s="25">
        <f>D3*$G$4</f>
        <v>110250</v>
      </c>
      <c r="E4" s="25">
        <f>E3*$G$4</f>
        <v>115762.5</v>
      </c>
      <c r="F4" s="25">
        <f t="shared" ref="F4:F8" si="0">SUM(B4:E4)</f>
        <v>431012.5</v>
      </c>
      <c r="G4" s="26">
        <v>0.2</v>
      </c>
      <c r="H4" t="s">
        <v>130</v>
      </c>
    </row>
    <row r="5" spans="1:8">
      <c r="A5" s="24" t="s">
        <v>131</v>
      </c>
      <c r="B5" s="25">
        <f>B3-B4</f>
        <v>400000</v>
      </c>
      <c r="C5" s="25">
        <f t="shared" ref="C5:E5" si="1">C3-C4</f>
        <v>420000</v>
      </c>
      <c r="D5" s="25">
        <f t="shared" si="1"/>
        <v>441000</v>
      </c>
      <c r="E5" s="25">
        <f t="shared" si="1"/>
        <v>463050</v>
      </c>
      <c r="F5" s="25">
        <f t="shared" si="0"/>
        <v>1724050</v>
      </c>
    </row>
    <row r="6" spans="1:8">
      <c r="A6" s="24"/>
      <c r="B6" s="25"/>
      <c r="C6" s="25"/>
      <c r="D6" s="25"/>
      <c r="E6" s="25"/>
      <c r="F6" s="25"/>
    </row>
    <row r="7" spans="1:8">
      <c r="A7" s="24" t="s">
        <v>132</v>
      </c>
      <c r="B7" s="25">
        <f>B3*$G$7</f>
        <v>125000</v>
      </c>
      <c r="C7" s="25">
        <f>C3*$G$7</f>
        <v>131250</v>
      </c>
      <c r="D7" s="25">
        <f>D3*$G$7</f>
        <v>137812.5</v>
      </c>
      <c r="E7" s="25">
        <f>E3*$G$7</f>
        <v>144703.125</v>
      </c>
      <c r="F7" s="25">
        <f t="shared" si="0"/>
        <v>538765.625</v>
      </c>
      <c r="G7" s="26">
        <v>0.25</v>
      </c>
      <c r="H7" t="s">
        <v>133</v>
      </c>
    </row>
    <row r="8" spans="1:8">
      <c r="A8" s="19" t="s">
        <v>134</v>
      </c>
      <c r="B8" s="27">
        <f>B5-B7</f>
        <v>275000</v>
      </c>
      <c r="C8" s="27">
        <f t="shared" ref="C8:E8" si="2">C5-C7</f>
        <v>288750</v>
      </c>
      <c r="D8" s="27">
        <f t="shared" si="2"/>
        <v>303187.5</v>
      </c>
      <c r="E8" s="27">
        <f t="shared" si="2"/>
        <v>318346.875</v>
      </c>
      <c r="F8" s="25">
        <f t="shared" si="0"/>
        <v>1185284.375</v>
      </c>
      <c r="G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C3CB-0C58-4A30-9AC4-98AC6F7B5CCB}">
  <dimension ref="A1:H8"/>
  <sheetViews>
    <sheetView workbookViewId="0">
      <selection activeCell="F14" sqref="F14"/>
    </sheetView>
  </sheetViews>
  <sheetFormatPr defaultRowHeight="14.5"/>
  <cols>
    <col min="1" max="1" width="15.453125" customWidth="1"/>
    <col min="2" max="2" width="10.7265625" customWidth="1"/>
    <col min="3" max="3" width="13.453125" customWidth="1"/>
    <col min="4" max="4" width="12.1796875" customWidth="1"/>
    <col min="5" max="6" width="12" customWidth="1"/>
    <col min="7" max="7" width="11.81640625" customWidth="1"/>
  </cols>
  <sheetData>
    <row r="1" spans="1:8">
      <c r="A1" s="19" t="s">
        <v>121</v>
      </c>
      <c r="B1" s="20"/>
      <c r="C1" s="20"/>
      <c r="D1" s="20"/>
      <c r="E1" s="20"/>
      <c r="F1" s="20"/>
      <c r="G1" s="20"/>
    </row>
    <row r="2" spans="1:8" s="23" customFormat="1">
      <c r="A2" s="21"/>
      <c r="B2" s="22" t="s">
        <v>122</v>
      </c>
      <c r="C2" s="22" t="s">
        <v>123</v>
      </c>
      <c r="D2" s="22" t="s">
        <v>124</v>
      </c>
      <c r="E2" s="22" t="s">
        <v>125</v>
      </c>
      <c r="F2" s="22" t="s">
        <v>1</v>
      </c>
      <c r="G2" s="22" t="s">
        <v>126</v>
      </c>
    </row>
    <row r="3" spans="1:8">
      <c r="A3" s="24" t="s">
        <v>127</v>
      </c>
      <c r="B3" s="25">
        <v>500000</v>
      </c>
      <c r="C3" s="25">
        <f>B3+(B3*$G$3)</f>
        <v>525000</v>
      </c>
      <c r="D3" s="25">
        <f>C3+(C3*$G$3)</f>
        <v>551250</v>
      </c>
      <c r="E3" s="25">
        <f>D3+(D3*$G$3)</f>
        <v>578812.5</v>
      </c>
      <c r="F3" s="25">
        <f>SUM(B3:E3)</f>
        <v>2155062.5</v>
      </c>
      <c r="G3" s="26">
        <v>0.05</v>
      </c>
      <c r="H3" t="s">
        <v>128</v>
      </c>
    </row>
    <row r="4" spans="1:8">
      <c r="A4" s="24" t="s">
        <v>129</v>
      </c>
      <c r="B4" s="25">
        <f>B3*$G$4</f>
        <v>100000</v>
      </c>
      <c r="C4" s="25">
        <f>C3*$G$4</f>
        <v>105000</v>
      </c>
      <c r="D4" s="25">
        <f>D3*$G$4</f>
        <v>110250</v>
      </c>
      <c r="E4" s="25">
        <f>E3*$G$4</f>
        <v>115762.5</v>
      </c>
      <c r="F4" s="25">
        <f t="shared" ref="F4:F8" si="0">SUM(B4:E4)</f>
        <v>431012.5</v>
      </c>
      <c r="G4" s="26">
        <v>0.2</v>
      </c>
      <c r="H4" t="s">
        <v>130</v>
      </c>
    </row>
    <row r="5" spans="1:8">
      <c r="A5" s="24" t="s">
        <v>131</v>
      </c>
      <c r="B5" s="25">
        <f>B3-B4</f>
        <v>400000</v>
      </c>
      <c r="C5" s="25">
        <f t="shared" ref="C5:E5" si="1">C3-C4</f>
        <v>420000</v>
      </c>
      <c r="D5" s="25">
        <f t="shared" si="1"/>
        <v>441000</v>
      </c>
      <c r="E5" s="25">
        <f t="shared" si="1"/>
        <v>463050</v>
      </c>
      <c r="F5" s="25">
        <f t="shared" si="0"/>
        <v>1724050</v>
      </c>
    </row>
    <row r="6" spans="1:8">
      <c r="A6" s="24"/>
      <c r="B6" s="25"/>
      <c r="C6" s="25"/>
      <c r="D6" s="25"/>
      <c r="E6" s="25"/>
      <c r="F6" s="25"/>
    </row>
    <row r="7" spans="1:8">
      <c r="A7" s="24" t="s">
        <v>132</v>
      </c>
      <c r="B7" s="25">
        <f>B3*$G$7</f>
        <v>125000</v>
      </c>
      <c r="C7" s="25">
        <f>C3*$G$7</f>
        <v>131250</v>
      </c>
      <c r="D7" s="25">
        <f>D3*$G$7</f>
        <v>137812.5</v>
      </c>
      <c r="E7" s="25">
        <f>E3*$G$7</f>
        <v>144703.125</v>
      </c>
      <c r="F7" s="25">
        <f t="shared" si="0"/>
        <v>538765.625</v>
      </c>
      <c r="G7" s="26">
        <v>0.25</v>
      </c>
      <c r="H7" t="s">
        <v>133</v>
      </c>
    </row>
    <row r="8" spans="1:8">
      <c r="A8" s="19" t="s">
        <v>134</v>
      </c>
      <c r="B8" s="27">
        <f>B5-B7</f>
        <v>275000</v>
      </c>
      <c r="C8" s="27">
        <f t="shared" ref="C8:E8" si="2">C5-C7</f>
        <v>288750</v>
      </c>
      <c r="D8" s="27">
        <f t="shared" si="2"/>
        <v>303187.5</v>
      </c>
      <c r="E8" s="27">
        <f t="shared" si="2"/>
        <v>318346.875</v>
      </c>
      <c r="F8" s="25">
        <f t="shared" si="0"/>
        <v>1185284.375</v>
      </c>
      <c r="G8" s="28"/>
    </row>
  </sheetData>
  <scenarios current="1" sqref="F3:F5 F7:F8">
    <scenario name="Optimistic" locked="1" count="3" user="Wendy Yates" comment="Created by Wendy Yates on 28/07/2021">
      <inputCells r="G3" val="0.1" numFmtId="9"/>
      <inputCells r="G4" val="0.19" numFmtId="9"/>
      <inputCells r="G7" val="0.22" numFmtId="9"/>
    </scenario>
    <scenario name="Poor" locked="1" count="3" user="Wendy Yates" comment="_x000a_Modified by Wendy Yates on 28/07/2021">
      <inputCells r="G3" val="0.02" numFmtId="9"/>
      <inputCells r="G4" val="0.25" numFmtId="9"/>
      <inputCells r="G7" val="0.3" numFmtId="9"/>
    </scenario>
  </scenario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Exercise 1</vt:lpstr>
      <vt:lpstr>Exercise 2</vt:lpstr>
      <vt:lpstr>Exercise 3</vt:lpstr>
      <vt:lpstr>Monthly Sales</vt:lpstr>
      <vt:lpstr>Exercise 4</vt:lpstr>
      <vt:lpstr>Exercise 5</vt:lpstr>
      <vt:lpstr>Exercise 6</vt:lpstr>
      <vt:lpstr>Exercise 7</vt:lpstr>
      <vt:lpstr>Exercise 8</vt:lpstr>
      <vt:lpstr>Exercise 9</vt:lpstr>
      <vt:lpstr>Exercise10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dcterms:created xsi:type="dcterms:W3CDTF">2021-07-27T11:07:24Z</dcterms:created>
  <dcterms:modified xsi:type="dcterms:W3CDTF">2022-03-23T12:13:53Z</dcterms:modified>
</cp:coreProperties>
</file>